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klicek\Desktop\FINANCIJSKI PLAN 2025.-2027\FINALNO PROSINAC 2024 - Senat\"/>
    </mc:Choice>
  </mc:AlternateContent>
  <xr:revisionPtr revIDLastSave="0" documentId="13_ncr:1_{C5E693A7-56C9-40B6-A518-7EB0F894FF68}" xr6:coauthVersionLast="37" xr6:coauthVersionMax="37" xr10:uidLastSave="{00000000-0000-0000-0000-000000000000}"/>
  <bookViews>
    <workbookView xWindow="0" yWindow="0" windowWidth="28800" windowHeight="10425" xr2:uid="{00000000-000D-0000-FFFF-FFFF00000000}"/>
  </bookViews>
  <sheets>
    <sheet name="PLAN 2025.-2027." sheetId="1" r:id="rId1"/>
    <sheet name="Izvršenje 2023" sheetId="2" state="hidden" r:id="rId2"/>
  </sheets>
  <definedNames>
    <definedName name="_xlnm.Print_Area" localSheetId="1">'Izvršenje 2023'!$A$1:$W$60</definedName>
    <definedName name="_xlnm.Print_Area" localSheetId="0">'PLAN 2025.-2027.'!$A$1:$J$51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I47" i="1" s="1"/>
  <c r="I46" i="1" s="1"/>
  <c r="I20" i="1" l="1"/>
  <c r="J20" i="1"/>
  <c r="H20" i="1"/>
  <c r="R15" i="2" l="1"/>
  <c r="R23" i="2"/>
  <c r="R24" i="2" l="1"/>
  <c r="R60" i="2" l="1"/>
  <c r="I60" i="2"/>
  <c r="R58" i="2"/>
  <c r="R57" i="2" s="1"/>
  <c r="R56" i="2" s="1"/>
  <c r="I58" i="2"/>
  <c r="I57" i="2" s="1"/>
  <c r="I56" i="2" s="1"/>
  <c r="R53" i="2"/>
  <c r="R52" i="2" s="1"/>
  <c r="R51" i="2" s="1"/>
  <c r="I53" i="2"/>
  <c r="I52" i="2"/>
  <c r="I51" i="2" s="1"/>
  <c r="Q44" i="2"/>
  <c r="P44" i="2"/>
  <c r="P43" i="2" s="1"/>
  <c r="P42" i="2" s="1"/>
  <c r="O44" i="2"/>
  <c r="O43" i="2" s="1"/>
  <c r="O42" i="2" s="1"/>
  <c r="N44" i="2"/>
  <c r="N43" i="2" s="1"/>
  <c r="N42" i="2" s="1"/>
  <c r="M44" i="2"/>
  <c r="L44" i="2"/>
  <c r="K44" i="2"/>
  <c r="J44" i="2"/>
  <c r="J43" i="2" s="1"/>
  <c r="J42" i="2" s="1"/>
  <c r="R43" i="2"/>
  <c r="R42" i="2" s="1"/>
  <c r="Q43" i="2"/>
  <c r="Q42" i="2" s="1"/>
  <c r="M43" i="2"/>
  <c r="L43" i="2"/>
  <c r="K43" i="2"/>
  <c r="I43" i="2"/>
  <c r="I42" i="2" s="1"/>
  <c r="H43" i="2"/>
  <c r="H42" i="2" s="1"/>
  <c r="M42" i="2"/>
  <c r="L42" i="2"/>
  <c r="K42" i="2"/>
  <c r="Q41" i="2"/>
  <c r="P41" i="2"/>
  <c r="O41" i="2"/>
  <c r="N41" i="2"/>
  <c r="M41" i="2"/>
  <c r="L41" i="2"/>
  <c r="K41" i="2"/>
  <c r="J41" i="2"/>
  <c r="Q40" i="2"/>
  <c r="P40" i="2"/>
  <c r="P39" i="2" s="1"/>
  <c r="O40" i="2"/>
  <c r="N40" i="2"/>
  <c r="N39" i="2" s="1"/>
  <c r="M40" i="2"/>
  <c r="L40" i="2"/>
  <c r="L39" i="2" s="1"/>
  <c r="K40" i="2"/>
  <c r="J40" i="2"/>
  <c r="R39" i="2"/>
  <c r="Q39" i="2"/>
  <c r="O39" i="2"/>
  <c r="M39" i="2"/>
  <c r="K39" i="2"/>
  <c r="J39" i="2"/>
  <c r="I39" i="2"/>
  <c r="H39" i="2"/>
  <c r="Q38" i="2"/>
  <c r="Q37" i="2" s="1"/>
  <c r="P38" i="2"/>
  <c r="O38" i="2"/>
  <c r="N38" i="2"/>
  <c r="M38" i="2"/>
  <c r="L38" i="2"/>
  <c r="K38" i="2"/>
  <c r="J38" i="2"/>
  <c r="R37" i="2"/>
  <c r="P37" i="2"/>
  <c r="O37" i="2"/>
  <c r="N37" i="2"/>
  <c r="M37" i="2"/>
  <c r="L37" i="2"/>
  <c r="K37" i="2"/>
  <c r="J37" i="2"/>
  <c r="I37" i="2"/>
  <c r="H37" i="2"/>
  <c r="Q36" i="2"/>
  <c r="P36" i="2"/>
  <c r="O36" i="2"/>
  <c r="N36" i="2"/>
  <c r="M36" i="2"/>
  <c r="M35" i="2" s="1"/>
  <c r="L36" i="2"/>
  <c r="L35" i="2" s="1"/>
  <c r="K36" i="2"/>
  <c r="J36" i="2"/>
  <c r="J35" i="2" s="1"/>
  <c r="R35" i="2"/>
  <c r="Q35" i="2"/>
  <c r="P35" i="2"/>
  <c r="O35" i="2"/>
  <c r="N35" i="2"/>
  <c r="K35" i="2"/>
  <c r="I35" i="2"/>
  <c r="H35" i="2"/>
  <c r="Q34" i="2"/>
  <c r="P34" i="2"/>
  <c r="P33" i="2" s="1"/>
  <c r="P32" i="2" s="1"/>
  <c r="O34" i="2"/>
  <c r="N34" i="2"/>
  <c r="M34" i="2"/>
  <c r="L34" i="2"/>
  <c r="K34" i="2"/>
  <c r="J34" i="2"/>
  <c r="R33" i="2"/>
  <c r="Q33" i="2"/>
  <c r="O33" i="2"/>
  <c r="O32" i="2" s="1"/>
  <c r="N33" i="2"/>
  <c r="M33" i="2"/>
  <c r="L33" i="2"/>
  <c r="K33" i="2"/>
  <c r="K32" i="2" s="1"/>
  <c r="K31" i="2" s="1"/>
  <c r="K30" i="2" s="1"/>
  <c r="J33" i="2"/>
  <c r="I33" i="2"/>
  <c r="H33" i="2"/>
  <c r="H32" i="2" s="1"/>
  <c r="U30" i="2"/>
  <c r="S30" i="2"/>
  <c r="Q28" i="2"/>
  <c r="P28" i="2"/>
  <c r="P27" i="2" s="1"/>
  <c r="P26" i="2" s="1"/>
  <c r="O28" i="2"/>
  <c r="N28" i="2"/>
  <c r="M28" i="2"/>
  <c r="M27" i="2" s="1"/>
  <c r="M26" i="2" s="1"/>
  <c r="L28" i="2"/>
  <c r="K28" i="2"/>
  <c r="K27" i="2" s="1"/>
  <c r="K26" i="2" s="1"/>
  <c r="J28" i="2"/>
  <c r="J27" i="2" s="1"/>
  <c r="J26" i="2" s="1"/>
  <c r="R27" i="2"/>
  <c r="R26" i="2" s="1"/>
  <c r="Q27" i="2"/>
  <c r="Q26" i="2" s="1"/>
  <c r="O27" i="2"/>
  <c r="N27" i="2"/>
  <c r="L27" i="2"/>
  <c r="L26" i="2" s="1"/>
  <c r="I27" i="2"/>
  <c r="I26" i="2" s="1"/>
  <c r="H27" i="2"/>
  <c r="H26" i="2" s="1"/>
  <c r="O26" i="2"/>
  <c r="N26" i="2"/>
  <c r="Q25" i="2"/>
  <c r="P25" i="2"/>
  <c r="P24" i="2" s="1"/>
  <c r="O25" i="2"/>
  <c r="N25" i="2"/>
  <c r="N24" i="2" s="1"/>
  <c r="M25" i="2"/>
  <c r="L25" i="2"/>
  <c r="K25" i="2"/>
  <c r="K24" i="2" s="1"/>
  <c r="J25" i="2"/>
  <c r="Q24" i="2"/>
  <c r="O24" i="2"/>
  <c r="M24" i="2"/>
  <c r="L24" i="2"/>
  <c r="J24" i="2"/>
  <c r="I24" i="2"/>
  <c r="H24" i="2"/>
  <c r="S23" i="2"/>
  <c r="S8" i="2" s="1"/>
  <c r="Q23" i="2"/>
  <c r="P23" i="2"/>
  <c r="P22" i="2" s="1"/>
  <c r="O23" i="2"/>
  <c r="N23" i="2"/>
  <c r="M23" i="2"/>
  <c r="L23" i="2"/>
  <c r="K23" i="2"/>
  <c r="K22" i="2" s="1"/>
  <c r="J23" i="2"/>
  <c r="J22" i="2" s="1"/>
  <c r="R22" i="2"/>
  <c r="Q22" i="2"/>
  <c r="O22" i="2"/>
  <c r="N22" i="2"/>
  <c r="M22" i="2"/>
  <c r="L22" i="2"/>
  <c r="I22" i="2"/>
  <c r="H22" i="2"/>
  <c r="S21" i="2"/>
  <c r="Q21" i="2"/>
  <c r="P21" i="2"/>
  <c r="O21" i="2"/>
  <c r="N21" i="2"/>
  <c r="M21" i="2"/>
  <c r="L21" i="2"/>
  <c r="K21" i="2"/>
  <c r="J21" i="2"/>
  <c r="Q19" i="2"/>
  <c r="P19" i="2"/>
  <c r="O19" i="2"/>
  <c r="N19" i="2"/>
  <c r="M19" i="2"/>
  <c r="L19" i="2"/>
  <c r="K19" i="2"/>
  <c r="J19" i="2"/>
  <c r="Q18" i="2"/>
  <c r="P18" i="2"/>
  <c r="O18" i="2"/>
  <c r="N18" i="2"/>
  <c r="M18" i="2"/>
  <c r="L18" i="2"/>
  <c r="K18" i="2"/>
  <c r="J18" i="2"/>
  <c r="Q17" i="2"/>
  <c r="P17" i="2"/>
  <c r="O17" i="2"/>
  <c r="O14" i="2" s="1"/>
  <c r="N17" i="2"/>
  <c r="M17" i="2"/>
  <c r="L17" i="2"/>
  <c r="K17" i="2"/>
  <c r="J17" i="2"/>
  <c r="R14" i="2"/>
  <c r="Q15" i="2"/>
  <c r="P15" i="2"/>
  <c r="P14" i="2" s="1"/>
  <c r="P10" i="2" s="1"/>
  <c r="O15" i="2"/>
  <c r="N15" i="2"/>
  <c r="M15" i="2"/>
  <c r="M14" i="2" s="1"/>
  <c r="L15" i="2"/>
  <c r="L14" i="2" s="1"/>
  <c r="K15" i="2"/>
  <c r="J15" i="2"/>
  <c r="Q14" i="2"/>
  <c r="N14" i="2"/>
  <c r="N10" i="2" s="1"/>
  <c r="K14" i="2"/>
  <c r="J14" i="2"/>
  <c r="I14" i="2"/>
  <c r="H14" i="2"/>
  <c r="Q13" i="2"/>
  <c r="Q11" i="2" s="1"/>
  <c r="P13" i="2"/>
  <c r="O13" i="2"/>
  <c r="N13" i="2"/>
  <c r="M13" i="2"/>
  <c r="L13" i="2"/>
  <c r="L11" i="2" s="1"/>
  <c r="K13" i="2"/>
  <c r="J13" i="2"/>
  <c r="Q12" i="2"/>
  <c r="P12" i="2"/>
  <c r="O12" i="2"/>
  <c r="N12" i="2"/>
  <c r="M12" i="2"/>
  <c r="L12" i="2"/>
  <c r="K12" i="2"/>
  <c r="J12" i="2"/>
  <c r="R11" i="2"/>
  <c r="P11" i="2"/>
  <c r="O11" i="2"/>
  <c r="N11" i="2"/>
  <c r="M11" i="2"/>
  <c r="K11" i="2"/>
  <c r="J11" i="2"/>
  <c r="I11" i="2"/>
  <c r="H11" i="2"/>
  <c r="R10" i="2" l="1"/>
  <c r="R9" i="2" s="1"/>
  <c r="R8" i="2" s="1"/>
  <c r="M32" i="2"/>
  <c r="M31" i="2" s="1"/>
  <c r="M30" i="2" s="1"/>
  <c r="O10" i="2"/>
  <c r="H31" i="2"/>
  <c r="H30" i="2" s="1"/>
  <c r="J10" i="2"/>
  <c r="J9" i="2" s="1"/>
  <c r="J8" i="2" s="1"/>
  <c r="I32" i="2"/>
  <c r="I31" i="2" s="1"/>
  <c r="I30" i="2" s="1"/>
  <c r="L10" i="2"/>
  <c r="L45" i="2" s="1"/>
  <c r="Q10" i="2"/>
  <c r="H10" i="2"/>
  <c r="H45" i="2" s="1"/>
  <c r="L32" i="2"/>
  <c r="L31" i="2" s="1"/>
  <c r="L30" i="2" s="1"/>
  <c r="J32" i="2"/>
  <c r="J31" i="2" s="1"/>
  <c r="J30" i="2" s="1"/>
  <c r="O31" i="2"/>
  <c r="O30" i="2" s="1"/>
  <c r="N32" i="2"/>
  <c r="N31" i="2" s="1"/>
  <c r="N30" i="2" s="1"/>
  <c r="M10" i="2"/>
  <c r="K10" i="2"/>
  <c r="I10" i="2"/>
  <c r="S45" i="2"/>
  <c r="R32" i="2"/>
  <c r="R31" i="2" s="1"/>
  <c r="R30" i="2" s="1"/>
  <c r="N9" i="2"/>
  <c r="N8" i="2" s="1"/>
  <c r="N45" i="2"/>
  <c r="M9" i="2"/>
  <c r="M8" i="2" s="1"/>
  <c r="M45" i="2"/>
  <c r="L9" i="2"/>
  <c r="L8" i="2" s="1"/>
  <c r="K9" i="2"/>
  <c r="K8" i="2" s="1"/>
  <c r="K45" i="2"/>
  <c r="Q32" i="2"/>
  <c r="Q31" i="2" s="1"/>
  <c r="Q30" i="2" s="1"/>
  <c r="Q45" i="2" s="1"/>
  <c r="P31" i="2"/>
  <c r="P30" i="2" s="1"/>
  <c r="P45" i="2" s="1"/>
  <c r="O45" i="2"/>
  <c r="O9" i="2"/>
  <c r="O8" i="2" s="1"/>
  <c r="P9" i="2"/>
  <c r="P8" i="2" s="1"/>
  <c r="Q9" i="2"/>
  <c r="Q8" i="2" s="1"/>
  <c r="J45" i="2"/>
  <c r="I43" i="1"/>
  <c r="I42" i="1" s="1"/>
  <c r="I41" i="1" s="1"/>
  <c r="I13" i="1"/>
  <c r="I12" i="1" s="1"/>
  <c r="I16" i="1"/>
  <c r="I18" i="1"/>
  <c r="I24" i="1"/>
  <c r="I23" i="1" s="1"/>
  <c r="I30" i="1"/>
  <c r="I29" i="1" s="1"/>
  <c r="I28" i="1" s="1"/>
  <c r="I27" i="1" s="1"/>
  <c r="I26" i="1" s="1"/>
  <c r="J13" i="1"/>
  <c r="J12" i="1" s="1"/>
  <c r="J16" i="1"/>
  <c r="J18" i="1"/>
  <c r="J24" i="1"/>
  <c r="J23" i="1" s="1"/>
  <c r="J30" i="1"/>
  <c r="J29" i="1" s="1"/>
  <c r="J28" i="1" s="1"/>
  <c r="J27" i="1" s="1"/>
  <c r="J26" i="1" s="1"/>
  <c r="H13" i="1"/>
  <c r="H12" i="1" s="1"/>
  <c r="H16" i="1"/>
  <c r="H18" i="1"/>
  <c r="H24" i="1"/>
  <c r="H23" i="1" s="1"/>
  <c r="H30" i="1"/>
  <c r="H29" i="1" s="1"/>
  <c r="H28" i="1" s="1"/>
  <c r="H27" i="1" s="1"/>
  <c r="H26" i="1" s="1"/>
  <c r="J15" i="1" l="1"/>
  <c r="J11" i="1" s="1"/>
  <c r="H15" i="1"/>
  <c r="I15" i="1"/>
  <c r="I11" i="1" s="1"/>
  <c r="I45" i="2"/>
  <c r="H9" i="2"/>
  <c r="H8" i="2" s="1"/>
  <c r="I9" i="2"/>
  <c r="I8" i="2" s="1"/>
  <c r="R45" i="2"/>
  <c r="U31" i="2" s="1"/>
  <c r="U32" i="2" s="1"/>
  <c r="H11" i="1" l="1"/>
  <c r="H10" i="1" s="1"/>
  <c r="H9" i="1" s="1"/>
  <c r="H32" i="1" s="1"/>
  <c r="J10" i="1"/>
  <c r="J9" i="1" s="1"/>
  <c r="J32" i="1" s="1"/>
  <c r="I10" i="1"/>
  <c r="I9" i="1" s="1"/>
  <c r="I32" i="1" s="1"/>
</calcChain>
</file>

<file path=xl/sharedStrings.xml><?xml version="1.0" encoding="utf-8"?>
<sst xmlns="http://schemas.openxmlformats.org/spreadsheetml/2006/main" count="403" uniqueCount="111">
  <si>
    <t>Izvori</t>
  </si>
  <si>
    <t>Konto 1. razina</t>
  </si>
  <si>
    <t>Konto 2. razina</t>
  </si>
  <si>
    <t>Konto 3. razina</t>
  </si>
  <si>
    <t>Konto 4. razina</t>
  </si>
  <si>
    <t>Konto 5. razina</t>
  </si>
  <si>
    <t>Iz proračuna</t>
  </si>
  <si>
    <t>3</t>
  </si>
  <si>
    <t>Rashodi poslovanja</t>
  </si>
  <si>
    <t>32</t>
  </si>
  <si>
    <t>Materijalni rashodi</t>
  </si>
  <si>
    <t>321</t>
  </si>
  <si>
    <t>Naknade troškova zaposlenima</t>
  </si>
  <si>
    <t>3213</t>
  </si>
  <si>
    <t>Stručno usavršavanje zaposlenika</t>
  </si>
  <si>
    <t>32131</t>
  </si>
  <si>
    <t>323</t>
  </si>
  <si>
    <t>Rashodi za usluge</t>
  </si>
  <si>
    <t>3231</t>
  </si>
  <si>
    <t>Usluge telefona, pošte i prijevoza</t>
  </si>
  <si>
    <t>32319</t>
  </si>
  <si>
    <t>3233</t>
  </si>
  <si>
    <t>Usluge promidžbe i informiranja</t>
  </si>
  <si>
    <t>3239</t>
  </si>
  <si>
    <t>Ostale usluge</t>
  </si>
  <si>
    <t>32399</t>
  </si>
  <si>
    <t>324</t>
  </si>
  <si>
    <t>Naknade troškova osobama izvan radnog odnosa</t>
  </si>
  <si>
    <t>3241</t>
  </si>
  <si>
    <t>32411</t>
  </si>
  <si>
    <t>38</t>
  </si>
  <si>
    <t>Ostali rashodi</t>
  </si>
  <si>
    <t>381</t>
  </si>
  <si>
    <t>Tekuće donacije</t>
  </si>
  <si>
    <t>3811</t>
  </si>
  <si>
    <t>Tekuće donacije u novcu</t>
  </si>
  <si>
    <t>38114</t>
  </si>
  <si>
    <t xml:space="preserve">                       SVEUKUPNO:</t>
  </si>
  <si>
    <t>A622122 (11)
FINANCIRANJE STUDENTSKOG ZBORA SVEUČILIŠTA SJEVER</t>
  </si>
  <si>
    <t>11</t>
  </si>
  <si>
    <t>6</t>
  </si>
  <si>
    <t>Prihodi poslovanja</t>
  </si>
  <si>
    <t>67</t>
  </si>
  <si>
    <t>Prihodi iz nadležnog proračuna i od HZZO-a temeljem ugovornih obveza</t>
  </si>
  <si>
    <t>67111</t>
  </si>
  <si>
    <t>Plan za 
2025.
EUR</t>
  </si>
  <si>
    <t>Plan za 
2026.
EUR</t>
  </si>
  <si>
    <t>Prihodi iz nadležnog proračuna za financiranje rashoda poslovanja - PROGRAMSKO FINANCIRANJE - A622122 (11)</t>
  </si>
  <si>
    <t>PROGRAM POBOLJŠANJA STUDENTSKOG STANDARDA (MZO)</t>
  </si>
  <si>
    <t>EUR</t>
  </si>
  <si>
    <t xml:space="preserve">  FINANCIRANJE AKTIVNOSTI STUDENTSKOG ZBORA SVEUČILIŠTA SJEVER ZA RAZDOBLJE 2023. - 2025. GODINE</t>
  </si>
  <si>
    <t>Plan za 
2023. 
(EUR)</t>
  </si>
  <si>
    <t>Opći prihodi i primici 
11</t>
  </si>
  <si>
    <t>Vlastiti prihodi
31</t>
  </si>
  <si>
    <t>Prihodi za posebne namjene
43</t>
  </si>
  <si>
    <t>Pomoći EU 
51</t>
  </si>
  <si>
    <t>Ostale pomoći 
52</t>
  </si>
  <si>
    <t>Fondovi EU 
56</t>
  </si>
  <si>
    <t>Donacije
61</t>
  </si>
  <si>
    <t>Prijedlog plana 2023.</t>
  </si>
  <si>
    <t>Prijedlog plana 
2024.</t>
  </si>
  <si>
    <t>Rashodi
11
IZVRŠENJE do 06.11.2023.</t>
  </si>
  <si>
    <t>REBALANS</t>
  </si>
  <si>
    <t>Službena putovanja</t>
  </si>
  <si>
    <t>KOTIZACIJE</t>
  </si>
  <si>
    <t>PRIJEVOZI AUTOBUSOM</t>
  </si>
  <si>
    <t>Usluge tekućeg i investicijskog održavanja</t>
  </si>
  <si>
    <t>Zakupnine i najamnine</t>
  </si>
  <si>
    <t>Intelektualne i osobne usluge</t>
  </si>
  <si>
    <t>Računalne usluge</t>
  </si>
  <si>
    <t>LIBURNIA RIVIERA HOTELI; PUTNI NALOZI STUDENATA</t>
  </si>
  <si>
    <t>Ostali nespomenuti rashodi poslovanja</t>
  </si>
  <si>
    <t>Reprezentacija</t>
  </si>
  <si>
    <t>Tekuće donacije u novcu - MZO iz redovne djelatnosti</t>
  </si>
  <si>
    <t>A679080 (11) - REZERVIRANO ZA NATJEČAJ</t>
  </si>
  <si>
    <t>Tekuće donacije u novcu - Sveučilište Sjever</t>
  </si>
  <si>
    <t>Donacije (STUDENTSKI CENTAR VARAŽDIN) - STEM GAMES 2023</t>
  </si>
  <si>
    <t xml:space="preserve">prihodi </t>
  </si>
  <si>
    <t>rashodi</t>
  </si>
  <si>
    <t>rezultat</t>
  </si>
  <si>
    <t>LACKOVIĆ BUS - prijevoz + PRIJEVOZ ŠARGAČ</t>
  </si>
  <si>
    <t>Prihodi
11
IZVRŠENJE</t>
  </si>
  <si>
    <t>Prihodi iz nadležnog proračuna za financiranje rashoda poslovanja - TEKUĆE DONACIJE - MZO</t>
  </si>
  <si>
    <t>*prijaviti nakon završetka natječaja za isplatu udrugama</t>
  </si>
  <si>
    <t>NIJE UPLAĆENO - SLATI ZAHTJEV ZA ISPLATOM MZO (STUDENI / PROSINAC 2023)</t>
  </si>
  <si>
    <t>61</t>
  </si>
  <si>
    <t>Donacije</t>
  </si>
  <si>
    <t>66</t>
  </si>
  <si>
    <t>Prihodi od prodaje proizvoda i robe te pruženih usluga i prihodi od donacija</t>
  </si>
  <si>
    <t>66312</t>
  </si>
  <si>
    <t>Tekuće donacije od neprofitnih organizacija</t>
  </si>
  <si>
    <t>*SC Varaždin</t>
  </si>
  <si>
    <t>SC VŽ - Ugovor o financiranju STEM GAMES 2023</t>
  </si>
  <si>
    <t>Prihodi iz nadležnog proračuna za financiranje rashoda poslovanja - PROGRAMSKO FINANCIRANJE - SVEUČILIŠTE SJEVER</t>
  </si>
  <si>
    <t>* Financijski plan Studentskog zbora Sveučilišta Sjever za razdoblje 2023. - 2025. sastavni je dio Financijskog plana Sveučilišta Sjever za 2023.-2025. godinu</t>
  </si>
  <si>
    <r>
      <t>Naknade troškova službenog puta osobama izvan radnog odnosa</t>
    </r>
    <r>
      <rPr>
        <sz val="9"/>
        <color rgb="FFFF0000"/>
        <rFont val="Calibri"/>
        <family val="2"/>
        <charset val="238"/>
      </rPr>
      <t xml:space="preserve"> (putni nalozi, putovanja između Studentskih centara)</t>
    </r>
  </si>
  <si>
    <r>
      <t xml:space="preserve">Ostale usluge za komunikaciju i prijevoz </t>
    </r>
    <r>
      <rPr>
        <sz val="9"/>
        <color rgb="FFFF0000"/>
        <rFont val="Calibri"/>
        <family val="2"/>
        <charset val="238"/>
      </rPr>
      <t>(prijevozi autobusima, kombi vozilima)</t>
    </r>
  </si>
  <si>
    <r>
      <t>Seminari, savjetovanja i simpoziji</t>
    </r>
    <r>
      <rPr>
        <sz val="9"/>
        <color rgb="FFFF0000"/>
        <rFont val="Calibri"/>
        <family val="2"/>
        <charset val="238"/>
      </rPr>
      <t xml:space="preserve"> (kotizacije, seminari, konferencije)</t>
    </r>
  </si>
  <si>
    <r>
      <t xml:space="preserve">Ostale nespomenute usluge </t>
    </r>
    <r>
      <rPr>
        <sz val="9"/>
        <color rgb="FFFF0000"/>
        <rFont val="Calibri"/>
        <family val="2"/>
        <charset val="238"/>
      </rPr>
      <t>(Brucošijada, organizacija i izvođači, ostale organizacije)</t>
    </r>
  </si>
  <si>
    <r>
      <t xml:space="preserve">Ostale nespomenute usluge </t>
    </r>
    <r>
      <rPr>
        <sz val="9"/>
        <color rgb="FFFF0000"/>
        <rFont val="Calibri"/>
        <family val="2"/>
        <charset val="238"/>
      </rPr>
      <t>(sredstva za sport)</t>
    </r>
  </si>
  <si>
    <r>
      <t xml:space="preserve">Tekuće donacije udrugama i političkim strankama </t>
    </r>
    <r>
      <rPr>
        <sz val="9"/>
        <color rgb="FFFF0000"/>
        <rFont val="Calibri"/>
        <family val="2"/>
        <charset val="238"/>
      </rPr>
      <t>(po natječaju)</t>
    </r>
    <r>
      <rPr>
        <sz val="9"/>
        <color theme="1"/>
        <rFont val="Calibri"/>
        <family val="2"/>
        <charset val="238"/>
      </rPr>
      <t xml:space="preserve"> - DODJELJUJE MINISTARSTVO ZNANOSTI I OBRAZOVANJA</t>
    </r>
  </si>
  <si>
    <t xml:space="preserve">  FINANCIRANJE AKTIVNOSTI STUDENTSKOG ZBORA SVEUČILIŠTA SJEVER ZA RAZDOBLJE 2025. - 2027. GODINE</t>
  </si>
  <si>
    <t>Plan za 
2027.
EUR</t>
  </si>
  <si>
    <t>Tekuće donacije od neprofitnih organizacija - STUDENTSKI CENTRI</t>
  </si>
  <si>
    <t>* Financijski plan Studentskog zbora Sveučilišta Sjever za razdoblje 2025. - 2027. sastavni je dio Financijskog plana Sveučilišta Sjever za 2025.-2027. godinu</t>
  </si>
  <si>
    <t>STUDENTSKI ZBOR SVEUČILIŠTA SJEVER</t>
  </si>
  <si>
    <t>Varaždin, 19. prosinca 2024.</t>
  </si>
  <si>
    <r>
      <t xml:space="preserve">Promidžbeni materijal </t>
    </r>
    <r>
      <rPr>
        <sz val="9"/>
        <color rgb="FFFF0000"/>
        <rFont val="Calibri"/>
        <family val="2"/>
        <charset val="238"/>
      </rPr>
      <t>(promo materijal)</t>
    </r>
  </si>
  <si>
    <t>PROGRAMSKO FINANCIRANJE A622122 (11)</t>
  </si>
  <si>
    <t xml:space="preserve">
FINANCIRANJE STUDENTSKOG ZBORA 
SVEUČILIŠTA SJEVER</t>
  </si>
  <si>
    <t>Prihodi iz nadležnog proračuna za financiranje rashoda poslovanja - REDOVNA DJELATNOST SVEUČILIŠTA SJEVER (MZOM) - A679080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</si>
</sst>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0_ ;[Red]\-#,##0.00\ "/>
    <numFmt numFmtId="166" formatCode="#,##0.00\ [$€-41A]"/>
  </numFmts>
  <fonts count="29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b/>
      <sz val="15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color rgb="FF365F91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i/>
      <sz val="15"/>
      <color theme="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</font>
    <font>
      <b/>
      <sz val="7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/>
    </xf>
    <xf numFmtId="0" fontId="6" fillId="3" borderId="0" xfId="0" applyFont="1" applyFill="1" applyBorder="1"/>
    <xf numFmtId="0" fontId="2" fillId="0" borderId="2" xfId="0" applyFont="1" applyBorder="1" applyAlignment="1">
      <alignment horizontal="center"/>
    </xf>
    <xf numFmtId="0" fontId="7" fillId="4" borderId="2" xfId="0" applyFont="1" applyFill="1" applyBorder="1"/>
    <xf numFmtId="0" fontId="7" fillId="4" borderId="2" xfId="0" applyFont="1" applyFill="1" applyBorder="1" applyAlignment="1">
      <alignment horizontal="left"/>
    </xf>
    <xf numFmtId="0" fontId="7" fillId="4" borderId="0" xfId="0" applyFont="1" applyFill="1"/>
    <xf numFmtId="0" fontId="2" fillId="0" borderId="2" xfId="0" applyFont="1" applyBorder="1"/>
    <xf numFmtId="0" fontId="8" fillId="5" borderId="2" xfId="0" applyFont="1" applyFill="1" applyBorder="1"/>
    <xf numFmtId="0" fontId="8" fillId="5" borderId="2" xfId="0" applyFont="1" applyFill="1" applyBorder="1" applyAlignment="1">
      <alignment horizontal="left"/>
    </xf>
    <xf numFmtId="0" fontId="8" fillId="5" borderId="0" xfId="0" applyFont="1" applyFill="1"/>
    <xf numFmtId="0" fontId="9" fillId="6" borderId="2" xfId="0" applyFont="1" applyFill="1" applyBorder="1"/>
    <xf numFmtId="0" fontId="9" fillId="6" borderId="2" xfId="0" applyFont="1" applyFill="1" applyBorder="1" applyAlignment="1">
      <alignment horizontal="left"/>
    </xf>
    <xf numFmtId="0" fontId="9" fillId="6" borderId="0" xfId="0" applyFont="1" applyFill="1"/>
    <xf numFmtId="0" fontId="10" fillId="7" borderId="2" xfId="0" applyFont="1" applyFill="1" applyBorder="1"/>
    <xf numFmtId="0" fontId="10" fillId="7" borderId="2" xfId="0" applyFont="1" applyFill="1" applyBorder="1" applyAlignment="1">
      <alignment horizontal="left"/>
    </xf>
    <xf numFmtId="0" fontId="10" fillId="7" borderId="0" xfId="0" applyFont="1" applyFill="1"/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/>
    <xf numFmtId="0" fontId="10" fillId="7" borderId="3" xfId="0" applyFont="1" applyFill="1" applyBorder="1" applyAlignment="1">
      <alignment horizontal="left"/>
    </xf>
    <xf numFmtId="0" fontId="2" fillId="0" borderId="4" xfId="0" applyFont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 readingOrder="1"/>
    </xf>
    <xf numFmtId="0" fontId="15" fillId="0" borderId="2" xfId="0" applyFont="1" applyBorder="1"/>
    <xf numFmtId="0" fontId="16" fillId="4" borderId="2" xfId="0" applyFont="1" applyFill="1" applyBorder="1"/>
    <xf numFmtId="0" fontId="16" fillId="4" borderId="0" xfId="0" applyFont="1" applyFill="1"/>
    <xf numFmtId="0" fontId="17" fillId="0" borderId="2" xfId="0" applyFont="1" applyBorder="1"/>
    <xf numFmtId="0" fontId="18" fillId="5" borderId="2" xfId="0" applyFont="1" applyFill="1" applyBorder="1"/>
    <xf numFmtId="0" fontId="18" fillId="5" borderId="0" xfId="0" applyFont="1" applyFill="1"/>
    <xf numFmtId="0" fontId="17" fillId="0" borderId="2" xfId="0" applyFont="1" applyFill="1" applyBorder="1"/>
    <xf numFmtId="0" fontId="14" fillId="8" borderId="2" xfId="0" applyFont="1" applyFill="1" applyBorder="1"/>
    <xf numFmtId="0" fontId="14" fillId="8" borderId="0" xfId="0" applyFont="1" applyFill="1" applyBorder="1"/>
    <xf numFmtId="0" fontId="17" fillId="0" borderId="2" xfId="0" applyFont="1" applyFill="1" applyBorder="1" applyAlignment="1">
      <alignment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/>
    <xf numFmtId="3" fontId="7" fillId="4" borderId="0" xfId="0" applyNumberFormat="1" applyFont="1" applyFill="1"/>
    <xf numFmtId="3" fontId="8" fillId="5" borderId="0" xfId="0" applyNumberFormat="1" applyFont="1" applyFill="1"/>
    <xf numFmtId="3" fontId="9" fillId="6" borderId="0" xfId="0" applyNumberFormat="1" applyFont="1" applyFill="1"/>
    <xf numFmtId="3" fontId="10" fillId="7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11" fillId="0" borderId="0" xfId="0" applyNumberFormat="1" applyFont="1" applyAlignment="1">
      <alignment horizontal="right"/>
    </xf>
    <xf numFmtId="3" fontId="5" fillId="2" borderId="0" xfId="0" applyNumberFormat="1" applyFont="1" applyFill="1" applyBorder="1" applyAlignment="1">
      <alignment vertical="center"/>
    </xf>
    <xf numFmtId="3" fontId="0" fillId="0" borderId="0" xfId="0" applyNumberFormat="1"/>
    <xf numFmtId="0" fontId="20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4" fontId="14" fillId="8" borderId="0" xfId="0" applyNumberFormat="1" applyFont="1" applyFill="1" applyBorder="1"/>
    <xf numFmtId="164" fontId="16" fillId="4" borderId="0" xfId="0" applyNumberFormat="1" applyFont="1" applyFill="1"/>
    <xf numFmtId="164" fontId="18" fillId="5" borderId="0" xfId="0" applyNumberFormat="1" applyFont="1" applyFill="1"/>
    <xf numFmtId="3" fontId="14" fillId="0" borderId="0" xfId="0" applyNumberFormat="1" applyFont="1"/>
    <xf numFmtId="0" fontId="0" fillId="0" borderId="0" xfId="0" applyAlignment="1">
      <alignment horizontal="right"/>
    </xf>
    <xf numFmtId="165" fontId="2" fillId="0" borderId="0" xfId="0" applyNumberFormat="1" applyFont="1"/>
    <xf numFmtId="0" fontId="22" fillId="0" borderId="0" xfId="0" applyFont="1"/>
    <xf numFmtId="0" fontId="23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24" fillId="2" borderId="1" xfId="0" applyFont="1" applyFill="1" applyBorder="1" applyAlignment="1">
      <alignment horizontal="center" vertical="center" wrapText="1"/>
    </xf>
    <xf numFmtId="165" fontId="24" fillId="2" borderId="1" xfId="0" applyNumberFormat="1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10" borderId="0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left"/>
    </xf>
    <xf numFmtId="0" fontId="25" fillId="2" borderId="1" xfId="0" applyFont="1" applyFill="1" applyBorder="1" applyAlignment="1">
      <alignment horizontal="center"/>
    </xf>
    <xf numFmtId="164" fontId="25" fillId="2" borderId="1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165" fontId="6" fillId="11" borderId="0" xfId="0" applyNumberFormat="1" applyFont="1" applyFill="1" applyBorder="1"/>
    <xf numFmtId="165" fontId="6" fillId="3" borderId="0" xfId="0" applyNumberFormat="1" applyFont="1" applyFill="1" applyBorder="1"/>
    <xf numFmtId="165" fontId="6" fillId="12" borderId="0" xfId="0" applyNumberFormat="1" applyFont="1" applyFill="1" applyBorder="1"/>
    <xf numFmtId="165" fontId="7" fillId="11" borderId="0" xfId="0" applyNumberFormat="1" applyFont="1" applyFill="1"/>
    <xf numFmtId="165" fontId="7" fillId="4" borderId="0" xfId="0" applyNumberFormat="1" applyFont="1" applyFill="1"/>
    <xf numFmtId="165" fontId="7" fillId="13" borderId="0" xfId="0" applyNumberFormat="1" applyFont="1" applyFill="1"/>
    <xf numFmtId="165" fontId="8" fillId="11" borderId="0" xfId="0" applyNumberFormat="1" applyFont="1" applyFill="1"/>
    <xf numFmtId="165" fontId="8" fillId="5" borderId="0" xfId="0" applyNumberFormat="1" applyFont="1" applyFill="1"/>
    <xf numFmtId="165" fontId="8" fillId="13" borderId="0" xfId="0" applyNumberFormat="1" applyFont="1" applyFill="1"/>
    <xf numFmtId="165" fontId="9" fillId="11" borderId="0" xfId="0" applyNumberFormat="1" applyFont="1" applyFill="1"/>
    <xf numFmtId="165" fontId="9" fillId="6" borderId="0" xfId="0" applyNumberFormat="1" applyFont="1" applyFill="1"/>
    <xf numFmtId="165" fontId="9" fillId="13" borderId="0" xfId="0" applyNumberFormat="1" applyFont="1" applyFill="1"/>
    <xf numFmtId="165" fontId="10" fillId="11" borderId="0" xfId="0" applyNumberFormat="1" applyFont="1" applyFill="1"/>
    <xf numFmtId="165" fontId="10" fillId="7" borderId="0" xfId="0" applyNumberFormat="1" applyFont="1" applyFill="1"/>
    <xf numFmtId="165" fontId="10" fillId="13" borderId="0" xfId="0" applyNumberFormat="1" applyFont="1" applyFill="1"/>
    <xf numFmtId="165" fontId="26" fillId="7" borderId="0" xfId="0" applyNumberFormat="1" applyFont="1" applyFill="1"/>
    <xf numFmtId="165" fontId="26" fillId="13" borderId="0" xfId="0" applyNumberFormat="1" applyFont="1" applyFill="1"/>
    <xf numFmtId="0" fontId="19" fillId="0" borderId="0" xfId="0" applyFont="1" applyAlignment="1">
      <alignment wrapText="1"/>
    </xf>
    <xf numFmtId="0" fontId="6" fillId="3" borderId="0" xfId="0" applyFont="1" applyFill="1" applyBorder="1" applyAlignment="1">
      <alignment wrapText="1"/>
    </xf>
    <xf numFmtId="0" fontId="21" fillId="0" borderId="0" xfId="0" applyFont="1"/>
    <xf numFmtId="165" fontId="5" fillId="2" borderId="0" xfId="0" applyNumberFormat="1" applyFont="1" applyFill="1" applyBorder="1" applyAlignment="1">
      <alignment vertical="center"/>
    </xf>
    <xf numFmtId="165" fontId="0" fillId="0" borderId="0" xfId="0" applyNumberFormat="1"/>
    <xf numFmtId="0" fontId="24" fillId="0" borderId="0" xfId="0" applyFont="1" applyFill="1" applyBorder="1" applyAlignment="1">
      <alignment horizontal="center" vertical="center" wrapText="1"/>
    </xf>
    <xf numFmtId="165" fontId="14" fillId="8" borderId="0" xfId="0" applyNumberFormat="1" applyFont="1" applyFill="1" applyBorder="1"/>
    <xf numFmtId="165" fontId="14" fillId="0" borderId="0" xfId="0" applyNumberFormat="1" applyFont="1" applyFill="1" applyBorder="1"/>
    <xf numFmtId="165" fontId="16" fillId="4" borderId="0" xfId="0" applyNumberFormat="1" applyFont="1" applyFill="1"/>
    <xf numFmtId="165" fontId="16" fillId="0" borderId="0" xfId="0" applyNumberFormat="1" applyFont="1" applyFill="1"/>
    <xf numFmtId="165" fontId="18" fillId="5" borderId="0" xfId="0" applyNumberFormat="1" applyFont="1" applyFill="1"/>
    <xf numFmtId="165" fontId="18" fillId="0" borderId="0" xfId="0" applyNumberFormat="1" applyFont="1" applyFill="1"/>
    <xf numFmtId="165" fontId="17" fillId="0" borderId="2" xfId="0" applyNumberFormat="1" applyFont="1" applyFill="1" applyBorder="1" applyAlignment="1">
      <alignment horizontal="right"/>
    </xf>
    <xf numFmtId="165" fontId="17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wrapText="1"/>
    </xf>
    <xf numFmtId="0" fontId="17" fillId="0" borderId="4" xfId="0" applyFont="1" applyFill="1" applyBorder="1"/>
    <xf numFmtId="0" fontId="18" fillId="5" borderId="3" xfId="0" applyFont="1" applyFill="1" applyBorder="1"/>
    <xf numFmtId="0" fontId="17" fillId="0" borderId="1" xfId="0" applyFont="1" applyFill="1" applyBorder="1"/>
    <xf numFmtId="0" fontId="17" fillId="0" borderId="1" xfId="0" applyFont="1" applyFill="1" applyBorder="1" applyAlignment="1">
      <alignment wrapText="1"/>
    </xf>
    <xf numFmtId="164" fontId="17" fillId="0" borderId="1" xfId="0" applyNumberFormat="1" applyFont="1" applyFill="1" applyBorder="1" applyAlignment="1">
      <alignment horizontal="right"/>
    </xf>
    <xf numFmtId="0" fontId="14" fillId="8" borderId="2" xfId="0" applyFont="1" applyFill="1" applyBorder="1" applyAlignment="1">
      <alignment horizontal="left"/>
    </xf>
    <xf numFmtId="0" fontId="18" fillId="5" borderId="2" xfId="0" applyFont="1" applyFill="1" applyBorder="1" applyAlignment="1">
      <alignment horizontal="left"/>
    </xf>
    <xf numFmtId="0" fontId="0" fillId="0" borderId="1" xfId="0" applyBorder="1"/>
    <xf numFmtId="0" fontId="13" fillId="0" borderId="0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Border="1"/>
    <xf numFmtId="166" fontId="21" fillId="0" borderId="0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alno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0</xdr:row>
      <xdr:rowOff>73026</xdr:rowOff>
    </xdr:from>
    <xdr:to>
      <xdr:col>2</xdr:col>
      <xdr:colOff>571500</xdr:colOff>
      <xdr:row>2</xdr:row>
      <xdr:rowOff>142875</xdr:rowOff>
    </xdr:to>
    <xdr:pic>
      <xdr:nvPicPr>
        <xdr:cNvPr id="2" name="Picture 2" descr="Logo SZ">
          <a:extLst>
            <a:ext uri="{FF2B5EF4-FFF2-40B4-BE49-F238E27FC236}">
              <a16:creationId xmlns:a16="http://schemas.microsoft.com/office/drawing/2014/main" id="{F21F23AF-6551-4E0A-B070-FB3A4990C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25" y="73026"/>
          <a:ext cx="1108075" cy="450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8"/>
  <sheetViews>
    <sheetView tabSelected="1" topLeftCell="A40" zoomScale="120" zoomScaleNormal="120" zoomScaleSheetLayoutView="90" workbookViewId="0">
      <selection activeCell="I60" sqref="I60"/>
    </sheetView>
  </sheetViews>
  <sheetFormatPr defaultRowHeight="15" x14ac:dyDescent="0.25"/>
  <cols>
    <col min="7" max="7" width="57.42578125" bestFit="1" customWidth="1"/>
    <col min="8" max="8" width="24" customWidth="1"/>
    <col min="9" max="9" width="22.7109375" customWidth="1"/>
    <col min="10" max="10" width="22.28515625" customWidth="1"/>
  </cols>
  <sheetData>
    <row r="2" spans="1:10" ht="18.75" x14ac:dyDescent="0.3">
      <c r="B2" s="117" t="s">
        <v>105</v>
      </c>
      <c r="C2" s="117"/>
      <c r="D2" s="117"/>
      <c r="E2" s="117"/>
      <c r="F2" s="117"/>
    </row>
    <row r="5" spans="1:10" x14ac:dyDescent="0.25">
      <c r="B5" s="30"/>
    </row>
    <row r="6" spans="1:10" ht="21" x14ac:dyDescent="0.35">
      <c r="A6" s="116" t="s">
        <v>101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2"/>
      <c r="B7" s="1"/>
      <c r="C7" s="1"/>
      <c r="D7" s="1"/>
      <c r="E7" s="1"/>
      <c r="F7" s="3"/>
      <c r="G7" s="1"/>
    </row>
    <row r="8" spans="1:10" ht="63.75" customHeight="1" x14ac:dyDescent="0.25">
      <c r="A8" s="42" t="s">
        <v>0</v>
      </c>
      <c r="B8" s="42" t="s">
        <v>1</v>
      </c>
      <c r="C8" s="42" t="s">
        <v>2</v>
      </c>
      <c r="D8" s="42" t="s">
        <v>3</v>
      </c>
      <c r="E8" s="42" t="s">
        <v>4</v>
      </c>
      <c r="F8" s="43" t="s">
        <v>5</v>
      </c>
      <c r="G8" s="4" t="s">
        <v>109</v>
      </c>
      <c r="H8" s="53" t="s">
        <v>45</v>
      </c>
      <c r="I8" s="53" t="s">
        <v>46</v>
      </c>
      <c r="J8" s="53" t="s">
        <v>102</v>
      </c>
    </row>
    <row r="9" spans="1:10" ht="19.5" x14ac:dyDescent="0.3">
      <c r="A9" s="5">
        <v>11</v>
      </c>
      <c r="B9" s="6" t="s">
        <v>108</v>
      </c>
      <c r="C9" s="6"/>
      <c r="D9" s="6"/>
      <c r="E9" s="6"/>
      <c r="F9" s="7"/>
      <c r="G9" s="8"/>
      <c r="H9" s="44">
        <f>H10</f>
        <v>30000</v>
      </c>
      <c r="I9" s="44">
        <f t="shared" ref="I9:J10" si="0">I10</f>
        <v>30000</v>
      </c>
      <c r="J9" s="44">
        <f t="shared" si="0"/>
        <v>30000</v>
      </c>
    </row>
    <row r="10" spans="1:10" ht="18.75" x14ac:dyDescent="0.3">
      <c r="A10" s="9"/>
      <c r="B10" s="10" t="s">
        <v>7</v>
      </c>
      <c r="C10" s="10" t="s">
        <v>8</v>
      </c>
      <c r="D10" s="10"/>
      <c r="E10" s="10"/>
      <c r="F10" s="11"/>
      <c r="G10" s="12"/>
      <c r="H10" s="45">
        <f>H11</f>
        <v>30000</v>
      </c>
      <c r="I10" s="45">
        <f t="shared" si="0"/>
        <v>30000</v>
      </c>
      <c r="J10" s="45">
        <f t="shared" si="0"/>
        <v>30000</v>
      </c>
    </row>
    <row r="11" spans="1:10" ht="17.25" x14ac:dyDescent="0.3">
      <c r="A11" s="9"/>
      <c r="B11" s="13"/>
      <c r="C11" s="14" t="s">
        <v>9</v>
      </c>
      <c r="D11" s="14" t="s">
        <v>10</v>
      </c>
      <c r="E11" s="14"/>
      <c r="F11" s="15"/>
      <c r="G11" s="16"/>
      <c r="H11" s="46">
        <f>H12+H15+H23</f>
        <v>30000</v>
      </c>
      <c r="I11" s="46">
        <f t="shared" ref="I11:J11" si="1">I12+I15+I23</f>
        <v>30000</v>
      </c>
      <c r="J11" s="46">
        <f t="shared" si="1"/>
        <v>30000</v>
      </c>
    </row>
    <row r="12" spans="1:10" ht="15.75" x14ac:dyDescent="0.25">
      <c r="A12" s="9"/>
      <c r="B12" s="13"/>
      <c r="C12" s="13"/>
      <c r="D12" s="17" t="s">
        <v>11</v>
      </c>
      <c r="E12" s="17" t="s">
        <v>12</v>
      </c>
      <c r="F12" s="18"/>
      <c r="G12" s="19"/>
      <c r="H12" s="47">
        <f>H13</f>
        <v>3000</v>
      </c>
      <c r="I12" s="47">
        <f t="shared" ref="I12:J12" si="2">I13</f>
        <v>3000</v>
      </c>
      <c r="J12" s="47">
        <f t="shared" si="2"/>
        <v>3000</v>
      </c>
    </row>
    <row r="13" spans="1:10" x14ac:dyDescent="0.25">
      <c r="A13" s="9"/>
      <c r="B13" s="13"/>
      <c r="C13" s="13"/>
      <c r="D13" s="13"/>
      <c r="E13" s="20" t="s">
        <v>13</v>
      </c>
      <c r="F13" s="21" t="s">
        <v>14</v>
      </c>
      <c r="G13" s="22"/>
      <c r="H13" s="48">
        <f>H14</f>
        <v>3000</v>
      </c>
      <c r="I13" s="48">
        <f t="shared" ref="I13:J13" si="3">I14</f>
        <v>3000</v>
      </c>
      <c r="J13" s="48">
        <f t="shared" si="3"/>
        <v>3000</v>
      </c>
    </row>
    <row r="14" spans="1:10" x14ac:dyDescent="0.25">
      <c r="A14" s="9"/>
      <c r="B14" s="13"/>
      <c r="C14" s="13"/>
      <c r="D14" s="13"/>
      <c r="E14" s="13"/>
      <c r="F14" s="23" t="s">
        <v>15</v>
      </c>
      <c r="G14" s="24" t="s">
        <v>97</v>
      </c>
      <c r="H14" s="49">
        <v>3000</v>
      </c>
      <c r="I14" s="49">
        <v>3000</v>
      </c>
      <c r="J14" s="49">
        <v>3000</v>
      </c>
    </row>
    <row r="15" spans="1:10" ht="15.75" x14ac:dyDescent="0.25">
      <c r="A15" s="9"/>
      <c r="B15" s="13"/>
      <c r="C15" s="13"/>
      <c r="D15" s="17" t="s">
        <v>16</v>
      </c>
      <c r="E15" s="17" t="s">
        <v>17</v>
      </c>
      <c r="F15" s="18"/>
      <c r="G15" s="19"/>
      <c r="H15" s="47">
        <f>H16+H18+H20</f>
        <v>22000</v>
      </c>
      <c r="I15" s="47">
        <f t="shared" ref="I15:J15" si="4">I16+I18+I20</f>
        <v>22000</v>
      </c>
      <c r="J15" s="47">
        <f t="shared" si="4"/>
        <v>22000</v>
      </c>
    </row>
    <row r="16" spans="1:10" x14ac:dyDescent="0.25">
      <c r="A16" s="9"/>
      <c r="B16" s="13"/>
      <c r="C16" s="13"/>
      <c r="D16" s="13"/>
      <c r="E16" s="20" t="s">
        <v>18</v>
      </c>
      <c r="F16" s="21" t="s">
        <v>19</v>
      </c>
      <c r="G16" s="22"/>
      <c r="H16" s="48">
        <f>H17</f>
        <v>7000</v>
      </c>
      <c r="I16" s="48">
        <f t="shared" ref="I16:J16" si="5">I17</f>
        <v>7000</v>
      </c>
      <c r="J16" s="48">
        <f t="shared" si="5"/>
        <v>7000</v>
      </c>
    </row>
    <row r="17" spans="1:10" ht="24.75" x14ac:dyDescent="0.25">
      <c r="A17" s="9"/>
      <c r="B17" s="13"/>
      <c r="C17" s="13"/>
      <c r="D17" s="13"/>
      <c r="E17" s="13"/>
      <c r="F17" s="23" t="s">
        <v>20</v>
      </c>
      <c r="G17" s="106" t="s">
        <v>96</v>
      </c>
      <c r="H17" s="49">
        <v>7000</v>
      </c>
      <c r="I17" s="49">
        <v>7000</v>
      </c>
      <c r="J17" s="49">
        <v>7000</v>
      </c>
    </row>
    <row r="18" spans="1:10" x14ac:dyDescent="0.25">
      <c r="A18" s="9"/>
      <c r="B18" s="13"/>
      <c r="C18" s="13"/>
      <c r="D18" s="13"/>
      <c r="E18" s="20" t="s">
        <v>21</v>
      </c>
      <c r="F18" s="21" t="s">
        <v>22</v>
      </c>
      <c r="G18" s="22"/>
      <c r="H18" s="48">
        <f>H19</f>
        <v>2000</v>
      </c>
      <c r="I18" s="48">
        <f t="shared" ref="I18:J18" si="6">I19</f>
        <v>2000</v>
      </c>
      <c r="J18" s="48">
        <f t="shared" si="6"/>
        <v>2000</v>
      </c>
    </row>
    <row r="19" spans="1:10" x14ac:dyDescent="0.25">
      <c r="A19" s="9"/>
      <c r="B19" s="13"/>
      <c r="C19" s="13"/>
      <c r="D19" s="13"/>
      <c r="E19" s="13"/>
      <c r="F19" s="23">
        <v>32334</v>
      </c>
      <c r="G19" s="24" t="s">
        <v>107</v>
      </c>
      <c r="H19" s="50">
        <v>2000</v>
      </c>
      <c r="I19" s="50">
        <v>2000</v>
      </c>
      <c r="J19" s="50">
        <v>2000</v>
      </c>
    </row>
    <row r="20" spans="1:10" x14ac:dyDescent="0.25">
      <c r="A20" s="9"/>
      <c r="B20" s="13"/>
      <c r="C20" s="13"/>
      <c r="D20" s="13"/>
      <c r="E20" s="20" t="s">
        <v>23</v>
      </c>
      <c r="F20" s="21" t="s">
        <v>24</v>
      </c>
      <c r="G20" s="22"/>
      <c r="H20" s="48">
        <f>H21+H22</f>
        <v>13000</v>
      </c>
      <c r="I20" s="48">
        <f t="shared" ref="I20:J20" si="7">I21+I22</f>
        <v>13000</v>
      </c>
      <c r="J20" s="48">
        <f t="shared" si="7"/>
        <v>13000</v>
      </c>
    </row>
    <row r="21" spans="1:10" ht="24.75" x14ac:dyDescent="0.25">
      <c r="A21" s="9"/>
      <c r="B21" s="13"/>
      <c r="C21" s="13"/>
      <c r="D21" s="13"/>
      <c r="E21" s="13"/>
      <c r="F21" s="23" t="s">
        <v>25</v>
      </c>
      <c r="G21" s="106" t="s">
        <v>98</v>
      </c>
      <c r="H21" s="49">
        <v>7000</v>
      </c>
      <c r="I21" s="49">
        <v>7000</v>
      </c>
      <c r="J21" s="49">
        <v>7000</v>
      </c>
    </row>
    <row r="22" spans="1:10" x14ac:dyDescent="0.25">
      <c r="A22" s="9"/>
      <c r="B22" s="13"/>
      <c r="C22" s="13"/>
      <c r="D22" s="13"/>
      <c r="E22" s="13"/>
      <c r="F22" s="23">
        <v>32399</v>
      </c>
      <c r="G22" s="24" t="s">
        <v>99</v>
      </c>
      <c r="H22" s="49">
        <v>6000</v>
      </c>
      <c r="I22" s="49">
        <v>6000</v>
      </c>
      <c r="J22" s="49">
        <v>6000</v>
      </c>
    </row>
    <row r="23" spans="1:10" ht="15.75" x14ac:dyDescent="0.25">
      <c r="A23" s="9"/>
      <c r="B23" s="13"/>
      <c r="C23" s="13"/>
      <c r="D23" s="17" t="s">
        <v>26</v>
      </c>
      <c r="E23" s="17" t="s">
        <v>27</v>
      </c>
      <c r="F23" s="18"/>
      <c r="G23" s="19"/>
      <c r="H23" s="47">
        <f>H24</f>
        <v>5000</v>
      </c>
      <c r="I23" s="47">
        <f t="shared" ref="I23:J23" si="8">I24</f>
        <v>5000</v>
      </c>
      <c r="J23" s="47">
        <f t="shared" si="8"/>
        <v>5000</v>
      </c>
    </row>
    <row r="24" spans="1:10" x14ac:dyDescent="0.25">
      <c r="A24" s="9"/>
      <c r="B24" s="13"/>
      <c r="C24" s="13"/>
      <c r="D24" s="13"/>
      <c r="E24" s="20" t="s">
        <v>28</v>
      </c>
      <c r="F24" s="25" t="s">
        <v>27</v>
      </c>
      <c r="G24" s="22"/>
      <c r="H24" s="48">
        <f>H25</f>
        <v>5000</v>
      </c>
      <c r="I24" s="48">
        <f t="shared" ref="I24:J24" si="9">I25</f>
        <v>5000</v>
      </c>
      <c r="J24" s="48">
        <f t="shared" si="9"/>
        <v>5000</v>
      </c>
    </row>
    <row r="25" spans="1:10" ht="24.75" x14ac:dyDescent="0.25">
      <c r="A25" s="9"/>
      <c r="B25" s="13"/>
      <c r="C25" s="13"/>
      <c r="D25" s="13"/>
      <c r="E25" s="26"/>
      <c r="F25" s="23" t="s">
        <v>29</v>
      </c>
      <c r="G25" s="106" t="s">
        <v>95</v>
      </c>
      <c r="H25" s="49">
        <v>5000</v>
      </c>
      <c r="I25" s="49">
        <v>5000</v>
      </c>
      <c r="J25" s="49">
        <v>5000</v>
      </c>
    </row>
    <row r="26" spans="1:10" ht="19.5" x14ac:dyDescent="0.3">
      <c r="A26" s="5">
        <v>11</v>
      </c>
      <c r="B26" s="6" t="s">
        <v>48</v>
      </c>
      <c r="C26" s="6"/>
      <c r="D26" s="6"/>
      <c r="E26" s="6"/>
      <c r="F26" s="7"/>
      <c r="G26" s="8"/>
      <c r="H26" s="44">
        <f>H27</f>
        <v>15000</v>
      </c>
      <c r="I26" s="44">
        <f t="shared" ref="I26:J26" si="10">I27</f>
        <v>15000</v>
      </c>
      <c r="J26" s="44">
        <f t="shared" si="10"/>
        <v>15000</v>
      </c>
    </row>
    <row r="27" spans="1:10" ht="18.75" x14ac:dyDescent="0.3">
      <c r="A27" s="9"/>
      <c r="B27" s="10" t="s">
        <v>7</v>
      </c>
      <c r="C27" s="10" t="s">
        <v>8</v>
      </c>
      <c r="D27" s="10"/>
      <c r="E27" s="10"/>
      <c r="F27" s="11"/>
      <c r="G27" s="12"/>
      <c r="H27" s="45">
        <f>H28</f>
        <v>15000</v>
      </c>
      <c r="I27" s="45">
        <f t="shared" ref="I27:J27" si="11">I28</f>
        <v>15000</v>
      </c>
      <c r="J27" s="45">
        <f t="shared" si="11"/>
        <v>15000</v>
      </c>
    </row>
    <row r="28" spans="1:10" ht="17.25" x14ac:dyDescent="0.3">
      <c r="A28" s="9"/>
      <c r="B28" s="13"/>
      <c r="C28" s="14" t="s">
        <v>30</v>
      </c>
      <c r="D28" s="14" t="s">
        <v>31</v>
      </c>
      <c r="E28" s="14"/>
      <c r="F28" s="15"/>
      <c r="G28" s="16"/>
      <c r="H28" s="46">
        <f>H29</f>
        <v>15000</v>
      </c>
      <c r="I28" s="46">
        <f t="shared" ref="I28:J28" si="12">I29</f>
        <v>15000</v>
      </c>
      <c r="J28" s="46">
        <f t="shared" si="12"/>
        <v>15000</v>
      </c>
    </row>
    <row r="29" spans="1:10" ht="15.75" x14ac:dyDescent="0.25">
      <c r="A29" s="9"/>
      <c r="B29" s="13"/>
      <c r="C29" s="13"/>
      <c r="D29" s="17" t="s">
        <v>32</v>
      </c>
      <c r="E29" s="17" t="s">
        <v>33</v>
      </c>
      <c r="F29" s="18"/>
      <c r="G29" s="19"/>
      <c r="H29" s="47">
        <f t="shared" ref="H29:J29" si="13">SUBTOTAL(9,H30:H31)</f>
        <v>15000</v>
      </c>
      <c r="I29" s="47">
        <f t="shared" si="13"/>
        <v>15000</v>
      </c>
      <c r="J29" s="47">
        <f t="shared" si="13"/>
        <v>15000</v>
      </c>
    </row>
    <row r="30" spans="1:10" x14ac:dyDescent="0.25">
      <c r="A30" s="9"/>
      <c r="B30" s="13"/>
      <c r="C30" s="13"/>
      <c r="D30" s="13"/>
      <c r="E30" s="20" t="s">
        <v>34</v>
      </c>
      <c r="F30" s="21" t="s">
        <v>35</v>
      </c>
      <c r="G30" s="22"/>
      <c r="H30" s="48">
        <f>SUBTOTAL(9,H31:H31)</f>
        <v>15000</v>
      </c>
      <c r="I30" s="48">
        <f t="shared" ref="I30:J30" si="14">SUBTOTAL(9,I31:I31)</f>
        <v>15000</v>
      </c>
      <c r="J30" s="48">
        <f t="shared" si="14"/>
        <v>15000</v>
      </c>
    </row>
    <row r="31" spans="1:10" ht="24.75" x14ac:dyDescent="0.25">
      <c r="A31" s="9"/>
      <c r="B31" s="13"/>
      <c r="C31" s="13"/>
      <c r="D31" s="13"/>
      <c r="E31" s="13"/>
      <c r="F31" s="23" t="s">
        <v>36</v>
      </c>
      <c r="G31" s="106" t="s">
        <v>100</v>
      </c>
      <c r="H31" s="49">
        <v>15000</v>
      </c>
      <c r="I31" s="49">
        <v>15000</v>
      </c>
      <c r="J31" s="49">
        <v>15000</v>
      </c>
    </row>
    <row r="32" spans="1:10" ht="18.75" x14ac:dyDescent="0.25">
      <c r="A32" s="27" t="s">
        <v>37</v>
      </c>
      <c r="B32" s="28"/>
      <c r="C32" s="28"/>
      <c r="D32" s="28"/>
      <c r="E32" s="28"/>
      <c r="F32" s="29"/>
      <c r="G32" s="28"/>
      <c r="H32" s="51">
        <f>H9+H26</f>
        <v>45000</v>
      </c>
      <c r="I32" s="51">
        <f>I9+I26</f>
        <v>45000</v>
      </c>
      <c r="J32" s="51">
        <f>J9+J26</f>
        <v>45000</v>
      </c>
    </row>
    <row r="33" spans="3:11" x14ac:dyDescent="0.25">
      <c r="H33" s="52"/>
      <c r="I33" s="52"/>
      <c r="J33" s="52"/>
    </row>
    <row r="34" spans="3:11" x14ac:dyDescent="0.25">
      <c r="C34" t="s">
        <v>104</v>
      </c>
    </row>
    <row r="37" spans="3:11" x14ac:dyDescent="0.25">
      <c r="G37" t="s">
        <v>106</v>
      </c>
    </row>
    <row r="40" spans="3:11" x14ac:dyDescent="0.25">
      <c r="I40" s="59" t="s">
        <v>49</v>
      </c>
      <c r="J40" s="59"/>
    </row>
    <row r="41" spans="3:11" x14ac:dyDescent="0.25">
      <c r="C41" s="38" t="s">
        <v>39</v>
      </c>
      <c r="D41" s="38" t="s">
        <v>6</v>
      </c>
      <c r="E41" s="38"/>
      <c r="F41" s="38"/>
      <c r="G41" s="39"/>
      <c r="H41" s="39"/>
      <c r="I41" s="55">
        <f>SUBTOTAL(9,I42:I45)</f>
        <v>45000</v>
      </c>
      <c r="J41" s="58"/>
    </row>
    <row r="42" spans="3:11" x14ac:dyDescent="0.25">
      <c r="C42" s="31"/>
      <c r="D42" s="32" t="s">
        <v>40</v>
      </c>
      <c r="E42" s="32" t="s">
        <v>41</v>
      </c>
      <c r="F42" s="32"/>
      <c r="G42" s="33"/>
      <c r="H42" s="33"/>
      <c r="I42" s="56">
        <f>SUBTOTAL(9,I43:I45)</f>
        <v>45000</v>
      </c>
      <c r="K42" s="115"/>
    </row>
    <row r="43" spans="3:11" x14ac:dyDescent="0.25">
      <c r="C43" s="34"/>
      <c r="D43" s="34"/>
      <c r="E43" s="35" t="s">
        <v>42</v>
      </c>
      <c r="F43" s="108" t="s">
        <v>43</v>
      </c>
      <c r="G43" s="36"/>
      <c r="H43" s="36"/>
      <c r="I43" s="57">
        <f>SUBTOTAL(9,I44:I45)</f>
        <v>45000</v>
      </c>
    </row>
    <row r="44" spans="3:11" ht="24.75" x14ac:dyDescent="0.25">
      <c r="C44" s="37"/>
      <c r="D44" s="37"/>
      <c r="E44" s="107"/>
      <c r="F44" s="109" t="s">
        <v>44</v>
      </c>
      <c r="G44" s="110" t="s">
        <v>47</v>
      </c>
      <c r="H44" s="110"/>
      <c r="I44" s="111">
        <v>30000</v>
      </c>
    </row>
    <row r="45" spans="3:11" ht="36.75" x14ac:dyDescent="0.25">
      <c r="C45" s="37"/>
      <c r="D45" s="37"/>
      <c r="E45" s="107"/>
      <c r="F45" s="109" t="s">
        <v>44</v>
      </c>
      <c r="G45" s="110" t="s">
        <v>110</v>
      </c>
      <c r="H45" s="110"/>
      <c r="I45" s="111">
        <v>15000</v>
      </c>
      <c r="J45" s="54"/>
    </row>
    <row r="46" spans="3:11" x14ac:dyDescent="0.25">
      <c r="C46" s="112">
        <v>61</v>
      </c>
      <c r="D46" s="38" t="s">
        <v>86</v>
      </c>
      <c r="E46" s="38"/>
      <c r="F46" s="38"/>
      <c r="G46" s="39"/>
      <c r="H46" s="39"/>
      <c r="I46" s="55">
        <f>SUBTOTAL(9,I47:I49)</f>
        <v>0</v>
      </c>
    </row>
    <row r="47" spans="3:11" x14ac:dyDescent="0.25">
      <c r="C47" s="31"/>
      <c r="D47" s="32" t="s">
        <v>40</v>
      </c>
      <c r="E47" s="32" t="s">
        <v>41</v>
      </c>
      <c r="F47" s="32"/>
      <c r="G47" s="33"/>
      <c r="H47" s="33"/>
      <c r="I47" s="56">
        <f>SUBTOTAL(9,I48:I49)</f>
        <v>0</v>
      </c>
    </row>
    <row r="48" spans="3:11" x14ac:dyDescent="0.25">
      <c r="C48" s="34"/>
      <c r="D48" s="34"/>
      <c r="E48" s="113">
        <v>66</v>
      </c>
      <c r="F48" s="108" t="s">
        <v>88</v>
      </c>
      <c r="G48" s="36"/>
      <c r="H48" s="36"/>
      <c r="I48" s="57">
        <f>SUBTOTAL(9,I49:I49)</f>
        <v>0</v>
      </c>
    </row>
    <row r="49" spans="6:9" x14ac:dyDescent="0.25">
      <c r="F49" s="109" t="s">
        <v>89</v>
      </c>
      <c r="G49" s="109" t="s">
        <v>103</v>
      </c>
      <c r="H49" s="114"/>
      <c r="I49" s="114">
        <v>0</v>
      </c>
    </row>
    <row r="54" spans="6:9" x14ac:dyDescent="0.25">
      <c r="G54" s="121"/>
      <c r="H54" s="121"/>
      <c r="I54" s="93"/>
    </row>
    <row r="55" spans="6:9" x14ac:dyDescent="0.25">
      <c r="G55" s="121"/>
      <c r="H55" s="121"/>
      <c r="I55" s="93"/>
    </row>
    <row r="56" spans="6:9" x14ac:dyDescent="0.25">
      <c r="G56" s="121"/>
      <c r="H56" s="121"/>
      <c r="I56" s="93"/>
    </row>
    <row r="57" spans="6:9" x14ac:dyDescent="0.25">
      <c r="G57" s="123"/>
      <c r="H57" s="123"/>
      <c r="I57" s="93"/>
    </row>
    <row r="58" spans="6:9" x14ac:dyDescent="0.25">
      <c r="G58" s="122"/>
      <c r="H58" s="122"/>
    </row>
  </sheetData>
  <mergeCells count="6">
    <mergeCell ref="B2:F2"/>
    <mergeCell ref="G54:H54"/>
    <mergeCell ref="G55:H55"/>
    <mergeCell ref="G57:H57"/>
    <mergeCell ref="G56:H56"/>
    <mergeCell ref="A6:J6"/>
  </mergeCells>
  <pageMargins left="0.70866141732283472" right="0.70866141732283472" top="0.74803149606299213" bottom="0.74803149606299213" header="0.31496062992125984" footer="0.31496062992125984"/>
  <pageSetup paperSize="8" scale="8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2537-12BE-4CC6-956A-83870D9CADF1}">
  <sheetPr>
    <pageSetUpPr fitToPage="1"/>
  </sheetPr>
  <dimension ref="A4:W60"/>
  <sheetViews>
    <sheetView topLeftCell="A30" zoomScaleNormal="100" workbookViewId="0">
      <selection activeCell="T59" sqref="T59"/>
    </sheetView>
  </sheetViews>
  <sheetFormatPr defaultRowHeight="15" x14ac:dyDescent="0.25"/>
  <cols>
    <col min="7" max="7" width="53.140625" bestFit="1" customWidth="1"/>
    <col min="8" max="8" width="32.5703125" hidden="1" customWidth="1"/>
    <col min="9" max="9" width="17.28515625" hidden="1" customWidth="1"/>
    <col min="10" max="10" width="10.28515625" hidden="1" customWidth="1"/>
    <col min="11" max="11" width="11.7109375" hidden="1" customWidth="1"/>
    <col min="12" max="12" width="14.140625" hidden="1" customWidth="1"/>
    <col min="13" max="13" width="12.140625" hidden="1" customWidth="1"/>
    <col min="14" max="14" width="12" hidden="1" customWidth="1"/>
    <col min="15" max="15" width="11.85546875" hidden="1" customWidth="1"/>
    <col min="16" max="16" width="16" hidden="1" customWidth="1"/>
    <col min="17" max="17" width="17.140625" hidden="1" customWidth="1"/>
    <col min="18" max="18" width="20.7109375" customWidth="1"/>
    <col min="19" max="19" width="20.7109375" hidden="1" customWidth="1"/>
    <col min="20" max="20" width="25.42578125" style="62" customWidth="1"/>
  </cols>
  <sheetData>
    <row r="4" spans="1:20" ht="21" x14ac:dyDescent="0.35">
      <c r="A4" s="41" t="s">
        <v>50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20" ht="15.75" x14ac:dyDescent="0.25">
      <c r="A5" s="2"/>
      <c r="B5" s="1"/>
      <c r="C5" s="1"/>
      <c r="D5" s="1"/>
      <c r="E5" s="1"/>
      <c r="F5" s="3"/>
      <c r="G5" s="1"/>
      <c r="H5" s="1"/>
      <c r="I5" s="1"/>
      <c r="J5" s="60"/>
      <c r="K5" s="61"/>
      <c r="L5" s="1"/>
      <c r="M5" s="1"/>
      <c r="N5" s="1"/>
      <c r="O5" s="1"/>
      <c r="P5" s="1"/>
      <c r="Q5" s="1"/>
    </row>
    <row r="6" spans="1:20" ht="63" x14ac:dyDescent="0.25">
      <c r="A6" s="63" t="s">
        <v>0</v>
      </c>
      <c r="B6" s="63" t="s">
        <v>1</v>
      </c>
      <c r="C6" s="63" t="s">
        <v>2</v>
      </c>
      <c r="D6" s="63" t="s">
        <v>3</v>
      </c>
      <c r="E6" s="63" t="s">
        <v>4</v>
      </c>
      <c r="F6" s="64" t="s">
        <v>5</v>
      </c>
      <c r="G6" s="4" t="s">
        <v>38</v>
      </c>
      <c r="H6" s="65" t="s">
        <v>51</v>
      </c>
      <c r="I6" s="65" t="s">
        <v>52</v>
      </c>
      <c r="J6" s="65" t="s">
        <v>53</v>
      </c>
      <c r="K6" s="65" t="s">
        <v>54</v>
      </c>
      <c r="L6" s="65" t="s">
        <v>55</v>
      </c>
      <c r="M6" s="65" t="s">
        <v>56</v>
      </c>
      <c r="N6" s="65" t="s">
        <v>57</v>
      </c>
      <c r="O6" s="65" t="s">
        <v>58</v>
      </c>
      <c r="P6" s="66" t="s">
        <v>59</v>
      </c>
      <c r="Q6" s="66" t="s">
        <v>60</v>
      </c>
      <c r="R6" s="67" t="s">
        <v>61</v>
      </c>
      <c r="S6" s="68" t="s">
        <v>62</v>
      </c>
    </row>
    <row r="7" spans="1:20" x14ac:dyDescent="0.25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70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2">
        <v>15</v>
      </c>
      <c r="P7" s="72">
        <v>16</v>
      </c>
      <c r="Q7" s="72">
        <v>17</v>
      </c>
      <c r="R7" s="71">
        <v>9</v>
      </c>
      <c r="S7" s="73"/>
    </row>
    <row r="8" spans="1:20" ht="19.5" x14ac:dyDescent="0.3">
      <c r="A8" s="5">
        <v>11</v>
      </c>
      <c r="B8" s="6" t="s">
        <v>6</v>
      </c>
      <c r="C8" s="6"/>
      <c r="D8" s="6"/>
      <c r="E8" s="6"/>
      <c r="F8" s="7"/>
      <c r="G8" s="8"/>
      <c r="H8" s="74">
        <f>SUBTOTAL(9,H9:H29)</f>
        <v>33179</v>
      </c>
      <c r="I8" s="75">
        <f>SUBTOTAL(9,I9:I28)</f>
        <v>0</v>
      </c>
      <c r="J8" s="75">
        <f t="shared" ref="J8:Q8" si="0">SUBTOTAL(9,J9:J25)</f>
        <v>0</v>
      </c>
      <c r="K8" s="75">
        <f t="shared" si="0"/>
        <v>0</v>
      </c>
      <c r="L8" s="75">
        <f t="shared" si="0"/>
        <v>0</v>
      </c>
      <c r="M8" s="75">
        <f t="shared" si="0"/>
        <v>0</v>
      </c>
      <c r="N8" s="75">
        <f t="shared" si="0"/>
        <v>0</v>
      </c>
      <c r="O8" s="75">
        <f t="shared" si="0"/>
        <v>0</v>
      </c>
      <c r="P8" s="75">
        <f t="shared" si="0"/>
        <v>0</v>
      </c>
      <c r="Q8" s="75">
        <f t="shared" si="0"/>
        <v>0</v>
      </c>
      <c r="R8" s="75">
        <f>SUBTOTAL(9,R9:R29)</f>
        <v>39516.300000000003</v>
      </c>
      <c r="S8" s="76">
        <f>S12+S13+S15+S18+S19+S20+S21+S23+S25+S28</f>
        <v>350000</v>
      </c>
    </row>
    <row r="9" spans="1:20" ht="18.75" x14ac:dyDescent="0.3">
      <c r="A9" s="9"/>
      <c r="B9" s="10" t="s">
        <v>7</v>
      </c>
      <c r="C9" s="10" t="s">
        <v>8</v>
      </c>
      <c r="D9" s="10"/>
      <c r="E9" s="10"/>
      <c r="F9" s="11"/>
      <c r="G9" s="12"/>
      <c r="H9" s="77">
        <f>SUBTOTAL(9,H10:H29)</f>
        <v>33179</v>
      </c>
      <c r="I9" s="78">
        <f>SUBTOTAL(9,I10:I28)</f>
        <v>0</v>
      </c>
      <c r="J9" s="78">
        <f t="shared" ref="J9:Q9" si="1">SUBTOTAL(9,J10:J25)</f>
        <v>0</v>
      </c>
      <c r="K9" s="78">
        <f t="shared" si="1"/>
        <v>0</v>
      </c>
      <c r="L9" s="78">
        <f t="shared" si="1"/>
        <v>0</v>
      </c>
      <c r="M9" s="78">
        <f t="shared" si="1"/>
        <v>0</v>
      </c>
      <c r="N9" s="78">
        <f t="shared" si="1"/>
        <v>0</v>
      </c>
      <c r="O9" s="78">
        <f t="shared" si="1"/>
        <v>0</v>
      </c>
      <c r="P9" s="78">
        <f t="shared" si="1"/>
        <v>0</v>
      </c>
      <c r="Q9" s="78">
        <f t="shared" si="1"/>
        <v>0</v>
      </c>
      <c r="R9" s="78">
        <f>SUBTOTAL(9,R10:R29)</f>
        <v>39516.300000000003</v>
      </c>
      <c r="S9" s="79"/>
    </row>
    <row r="10" spans="1:20" ht="17.25" x14ac:dyDescent="0.3">
      <c r="A10" s="9"/>
      <c r="B10" s="13"/>
      <c r="C10" s="14" t="s">
        <v>9</v>
      </c>
      <c r="D10" s="14" t="s">
        <v>10</v>
      </c>
      <c r="E10" s="14"/>
      <c r="F10" s="15"/>
      <c r="G10" s="16"/>
      <c r="H10" s="80">
        <f t="shared" ref="H10:Q10" si="2">SUBTOTAL(9,H11:H23)</f>
        <v>19907</v>
      </c>
      <c r="I10" s="81">
        <f t="shared" si="2"/>
        <v>0</v>
      </c>
      <c r="J10" s="81">
        <f t="shared" si="2"/>
        <v>0</v>
      </c>
      <c r="K10" s="81">
        <f t="shared" si="2"/>
        <v>0</v>
      </c>
      <c r="L10" s="81">
        <f t="shared" si="2"/>
        <v>0</v>
      </c>
      <c r="M10" s="81">
        <f t="shared" si="2"/>
        <v>0</v>
      </c>
      <c r="N10" s="81">
        <f t="shared" si="2"/>
        <v>0</v>
      </c>
      <c r="O10" s="81">
        <f t="shared" si="2"/>
        <v>0</v>
      </c>
      <c r="P10" s="81">
        <f t="shared" si="2"/>
        <v>0</v>
      </c>
      <c r="Q10" s="81">
        <f t="shared" si="2"/>
        <v>0</v>
      </c>
      <c r="R10" s="81">
        <f>SUBTOTAL(9,R11:R25)</f>
        <v>24783.300000000003</v>
      </c>
      <c r="S10" s="82"/>
    </row>
    <row r="11" spans="1:20" ht="15.75" x14ac:dyDescent="0.25">
      <c r="A11" s="9"/>
      <c r="B11" s="13"/>
      <c r="C11" s="13"/>
      <c r="D11" s="17" t="s">
        <v>11</v>
      </c>
      <c r="E11" s="17" t="s">
        <v>12</v>
      </c>
      <c r="F11" s="18"/>
      <c r="G11" s="19"/>
      <c r="H11" s="83">
        <f>SUBTOTAL(9,H12:H13)</f>
        <v>2654</v>
      </c>
      <c r="I11" s="84">
        <f>SUBTOTAL(9,I12:I13)</f>
        <v>0</v>
      </c>
      <c r="J11" s="84">
        <f t="shared" ref="J11:Q11" si="3">SUBTOTAL(9,J13:J13)</f>
        <v>0</v>
      </c>
      <c r="K11" s="84">
        <f t="shared" si="3"/>
        <v>0</v>
      </c>
      <c r="L11" s="84">
        <f t="shared" si="3"/>
        <v>0</v>
      </c>
      <c r="M11" s="84">
        <f t="shared" si="3"/>
        <v>0</v>
      </c>
      <c r="N11" s="84">
        <f t="shared" si="3"/>
        <v>0</v>
      </c>
      <c r="O11" s="84">
        <f t="shared" si="3"/>
        <v>0</v>
      </c>
      <c r="P11" s="84">
        <f t="shared" si="3"/>
        <v>0</v>
      </c>
      <c r="Q11" s="84">
        <f t="shared" si="3"/>
        <v>0</v>
      </c>
      <c r="R11" s="84">
        <f>SUBTOTAL(9,R12:R13)</f>
        <v>10293.030000000001</v>
      </c>
      <c r="S11" s="85"/>
    </row>
    <row r="12" spans="1:20" hidden="1" x14ac:dyDescent="0.25">
      <c r="A12" s="9"/>
      <c r="B12" s="13"/>
      <c r="C12" s="13"/>
      <c r="D12" s="13"/>
      <c r="E12" s="21">
        <v>3211</v>
      </c>
      <c r="F12" s="21" t="s">
        <v>63</v>
      </c>
      <c r="G12" s="22"/>
      <c r="H12" s="86">
        <v>0</v>
      </c>
      <c r="I12" s="87">
        <v>0</v>
      </c>
      <c r="J12" s="87" t="e">
        <f>SUBTOTAL(9,#REF!)</f>
        <v>#REF!</v>
      </c>
      <c r="K12" s="87" t="e">
        <f>SUBTOTAL(9,#REF!)</f>
        <v>#REF!</v>
      </c>
      <c r="L12" s="87" t="e">
        <f>SUBTOTAL(9,#REF!)</f>
        <v>#REF!</v>
      </c>
      <c r="M12" s="87" t="e">
        <f>SUBTOTAL(9,#REF!)</f>
        <v>#REF!</v>
      </c>
      <c r="N12" s="87" t="e">
        <f>SUBTOTAL(9,#REF!)</f>
        <v>#REF!</v>
      </c>
      <c r="O12" s="87" t="e">
        <f>SUBTOTAL(9,#REF!)</f>
        <v>#REF!</v>
      </c>
      <c r="P12" s="87" t="e">
        <f>SUBTOTAL(9,#REF!)</f>
        <v>#REF!</v>
      </c>
      <c r="Q12" s="87" t="e">
        <f>SUBTOTAL(9,#REF!)</f>
        <v>#REF!</v>
      </c>
      <c r="R12" s="87">
        <v>0</v>
      </c>
      <c r="S12" s="88">
        <v>0</v>
      </c>
    </row>
    <row r="13" spans="1:20" x14ac:dyDescent="0.25">
      <c r="A13" s="9"/>
      <c r="B13" s="13"/>
      <c r="C13" s="13"/>
      <c r="D13" s="13"/>
      <c r="E13" s="20" t="s">
        <v>13</v>
      </c>
      <c r="F13" s="21" t="s">
        <v>14</v>
      </c>
      <c r="G13" s="22"/>
      <c r="H13" s="86">
        <v>2654</v>
      </c>
      <c r="I13" s="87">
        <v>0</v>
      </c>
      <c r="J13" s="87" t="e">
        <f>SUBTOTAL(9,#REF!)</f>
        <v>#REF!</v>
      </c>
      <c r="K13" s="87" t="e">
        <f>SUBTOTAL(9,#REF!)</f>
        <v>#REF!</v>
      </c>
      <c r="L13" s="87" t="e">
        <f>SUBTOTAL(9,#REF!)</f>
        <v>#REF!</v>
      </c>
      <c r="M13" s="87" t="e">
        <f>SUBTOTAL(9,#REF!)</f>
        <v>#REF!</v>
      </c>
      <c r="N13" s="87" t="e">
        <f>SUBTOTAL(9,#REF!)</f>
        <v>#REF!</v>
      </c>
      <c r="O13" s="87" t="e">
        <f>SUBTOTAL(9,#REF!)</f>
        <v>#REF!</v>
      </c>
      <c r="P13" s="87" t="e">
        <f>SUBTOTAL(9,#REF!)</f>
        <v>#REF!</v>
      </c>
      <c r="Q13" s="87" t="e">
        <f>SUBTOTAL(9,#REF!)</f>
        <v>#REF!</v>
      </c>
      <c r="R13" s="87">
        <v>10293.030000000001</v>
      </c>
      <c r="S13" s="88">
        <v>40000</v>
      </c>
      <c r="T13" s="62" t="s">
        <v>64</v>
      </c>
    </row>
    <row r="14" spans="1:20" ht="15.75" x14ac:dyDescent="0.25">
      <c r="A14" s="9"/>
      <c r="B14" s="13"/>
      <c r="C14" s="13"/>
      <c r="D14" s="17" t="s">
        <v>16</v>
      </c>
      <c r="E14" s="17" t="s">
        <v>17</v>
      </c>
      <c r="F14" s="18"/>
      <c r="G14" s="19"/>
      <c r="H14" s="83">
        <f>SUBTOTAL(9,H15:H21)</f>
        <v>14599</v>
      </c>
      <c r="I14" s="84">
        <f>SUBTOTAL(9,I15:I21)</f>
        <v>0</v>
      </c>
      <c r="J14" s="84">
        <f t="shared" ref="J14:Q14" si="4">SUBTOTAL(9,J15:J21)</f>
        <v>0</v>
      </c>
      <c r="K14" s="84">
        <f t="shared" si="4"/>
        <v>0</v>
      </c>
      <c r="L14" s="84">
        <f t="shared" si="4"/>
        <v>0</v>
      </c>
      <c r="M14" s="84">
        <f t="shared" si="4"/>
        <v>0</v>
      </c>
      <c r="N14" s="84">
        <f t="shared" si="4"/>
        <v>0</v>
      </c>
      <c r="O14" s="84">
        <f t="shared" si="4"/>
        <v>0</v>
      </c>
      <c r="P14" s="84">
        <f t="shared" si="4"/>
        <v>0</v>
      </c>
      <c r="Q14" s="84">
        <f t="shared" si="4"/>
        <v>0</v>
      </c>
      <c r="R14" s="84">
        <f>SUBTOTAL(9,R15:R21)</f>
        <v>9719.2200000000012</v>
      </c>
      <c r="S14" s="85"/>
    </row>
    <row r="15" spans="1:20" x14ac:dyDescent="0.25">
      <c r="A15" s="9"/>
      <c r="B15" s="13"/>
      <c r="C15" s="13"/>
      <c r="D15" s="13"/>
      <c r="E15" s="20" t="s">
        <v>18</v>
      </c>
      <c r="F15" s="21" t="s">
        <v>19</v>
      </c>
      <c r="G15" s="22"/>
      <c r="H15" s="86">
        <v>10618</v>
      </c>
      <c r="I15" s="87">
        <v>0</v>
      </c>
      <c r="J15" s="87" t="e">
        <f>SUBTOTAL(9,#REF!)</f>
        <v>#REF!</v>
      </c>
      <c r="K15" s="87" t="e">
        <f>SUBTOTAL(9,#REF!)</f>
        <v>#REF!</v>
      </c>
      <c r="L15" s="87" t="e">
        <f>SUBTOTAL(9,#REF!)</f>
        <v>#REF!</v>
      </c>
      <c r="M15" s="87" t="e">
        <f>SUBTOTAL(9,#REF!)</f>
        <v>#REF!</v>
      </c>
      <c r="N15" s="87" t="e">
        <f>SUBTOTAL(9,#REF!)</f>
        <v>#REF!</v>
      </c>
      <c r="O15" s="87" t="e">
        <f>SUBTOTAL(9,#REF!)</f>
        <v>#REF!</v>
      </c>
      <c r="P15" s="87" t="e">
        <f>SUBTOTAL(9,#REF!)</f>
        <v>#REF!</v>
      </c>
      <c r="Q15" s="87" t="e">
        <f>SUBTOTAL(9,#REF!)</f>
        <v>#REF!</v>
      </c>
      <c r="R15" s="87">
        <f>6969.22+1000</f>
        <v>7969.22</v>
      </c>
      <c r="S15" s="88">
        <v>109937</v>
      </c>
      <c r="T15" s="62" t="s">
        <v>65</v>
      </c>
    </row>
    <row r="16" spans="1:20" hidden="1" x14ac:dyDescent="0.25">
      <c r="A16" s="9"/>
      <c r="B16" s="13"/>
      <c r="C16" s="13"/>
      <c r="D16" s="13"/>
      <c r="E16" s="21">
        <v>3232</v>
      </c>
      <c r="F16" s="21" t="s">
        <v>66</v>
      </c>
      <c r="G16" s="22"/>
      <c r="H16" s="86">
        <v>0</v>
      </c>
      <c r="I16" s="87">
        <v>0</v>
      </c>
      <c r="J16" s="87"/>
      <c r="K16" s="87"/>
      <c r="L16" s="87"/>
      <c r="M16" s="87"/>
      <c r="N16" s="87"/>
      <c r="O16" s="87"/>
      <c r="P16" s="87"/>
      <c r="Q16" s="87"/>
      <c r="R16" s="87">
        <v>0</v>
      </c>
      <c r="S16" s="88">
        <v>0</v>
      </c>
    </row>
    <row r="17" spans="1:23" x14ac:dyDescent="0.25">
      <c r="A17" s="9"/>
      <c r="B17" s="13"/>
      <c r="C17" s="13"/>
      <c r="D17" s="13"/>
      <c r="E17" s="20" t="s">
        <v>21</v>
      </c>
      <c r="F17" s="21" t="s">
        <v>22</v>
      </c>
      <c r="G17" s="22"/>
      <c r="H17" s="86">
        <v>1327</v>
      </c>
      <c r="I17" s="87">
        <v>0</v>
      </c>
      <c r="J17" s="87" t="e">
        <f>SUBTOTAL(9,#REF!)</f>
        <v>#REF!</v>
      </c>
      <c r="K17" s="87" t="e">
        <f>SUBTOTAL(9,#REF!)</f>
        <v>#REF!</v>
      </c>
      <c r="L17" s="87" t="e">
        <f>SUBTOTAL(9,#REF!)</f>
        <v>#REF!</v>
      </c>
      <c r="M17" s="87" t="e">
        <f>SUBTOTAL(9,#REF!)</f>
        <v>#REF!</v>
      </c>
      <c r="N17" s="87" t="e">
        <f>SUBTOTAL(9,#REF!)</f>
        <v>#REF!</v>
      </c>
      <c r="O17" s="87" t="e">
        <f>SUBTOTAL(9,#REF!)</f>
        <v>#REF!</v>
      </c>
      <c r="P17" s="87" t="e">
        <f>SUBTOTAL(9,#REF!)</f>
        <v>#REF!</v>
      </c>
      <c r="Q17" s="87" t="e">
        <f>SUBTOTAL(9,#REF!)</f>
        <v>#REF!</v>
      </c>
      <c r="R17" s="87">
        <v>0</v>
      </c>
      <c r="S17" s="88">
        <v>0</v>
      </c>
    </row>
    <row r="18" spans="1:23" hidden="1" x14ac:dyDescent="0.25">
      <c r="A18" s="9"/>
      <c r="B18" s="13"/>
      <c r="C18" s="13"/>
      <c r="D18" s="13"/>
      <c r="E18" s="21">
        <v>3235</v>
      </c>
      <c r="F18" s="21" t="s">
        <v>67</v>
      </c>
      <c r="G18" s="22"/>
      <c r="H18" s="86">
        <v>0</v>
      </c>
      <c r="I18" s="87">
        <v>0</v>
      </c>
      <c r="J18" s="87" t="e">
        <f>SUBTOTAL(9,#REF!)</f>
        <v>#REF!</v>
      </c>
      <c r="K18" s="87" t="e">
        <f>SUBTOTAL(9,#REF!)</f>
        <v>#REF!</v>
      </c>
      <c r="L18" s="87" t="e">
        <f>SUBTOTAL(9,#REF!)</f>
        <v>#REF!</v>
      </c>
      <c r="M18" s="87" t="e">
        <f>SUBTOTAL(9,#REF!)</f>
        <v>#REF!</v>
      </c>
      <c r="N18" s="87" t="e">
        <f>SUBTOTAL(9,#REF!)</f>
        <v>#REF!</v>
      </c>
      <c r="O18" s="87" t="e">
        <f>SUBTOTAL(9,#REF!)</f>
        <v>#REF!</v>
      </c>
      <c r="P18" s="87" t="e">
        <f>SUBTOTAL(9,#REF!)</f>
        <v>#REF!</v>
      </c>
      <c r="Q18" s="87" t="e">
        <f>SUBTOTAL(9,#REF!)</f>
        <v>#REF!</v>
      </c>
      <c r="R18" s="87">
        <v>0</v>
      </c>
      <c r="S18" s="88">
        <v>36000</v>
      </c>
    </row>
    <row r="19" spans="1:23" hidden="1" x14ac:dyDescent="0.25">
      <c r="A19" s="9"/>
      <c r="B19" s="13"/>
      <c r="C19" s="13"/>
      <c r="D19" s="13"/>
      <c r="E19" s="21">
        <v>3237</v>
      </c>
      <c r="F19" s="21" t="s">
        <v>68</v>
      </c>
      <c r="G19" s="22"/>
      <c r="H19" s="86">
        <v>0</v>
      </c>
      <c r="I19" s="87">
        <v>0</v>
      </c>
      <c r="J19" s="87" t="e">
        <f>SUBTOTAL(9,#REF!)</f>
        <v>#REF!</v>
      </c>
      <c r="K19" s="87" t="e">
        <f>SUBTOTAL(9,#REF!)</f>
        <v>#REF!</v>
      </c>
      <c r="L19" s="87" t="e">
        <f>SUBTOTAL(9,#REF!)</f>
        <v>#REF!</v>
      </c>
      <c r="M19" s="87" t="e">
        <f>SUBTOTAL(9,#REF!)</f>
        <v>#REF!</v>
      </c>
      <c r="N19" s="87" t="e">
        <f>SUBTOTAL(9,#REF!)</f>
        <v>#REF!</v>
      </c>
      <c r="O19" s="87" t="e">
        <f>SUBTOTAL(9,#REF!)</f>
        <v>#REF!</v>
      </c>
      <c r="P19" s="87" t="e">
        <f>SUBTOTAL(9,#REF!)</f>
        <v>#REF!</v>
      </c>
      <c r="Q19" s="87" t="e">
        <f>SUBTOTAL(9,#REF!)</f>
        <v>#REF!</v>
      </c>
      <c r="R19" s="87">
        <v>0</v>
      </c>
      <c r="S19" s="88">
        <v>11000</v>
      </c>
    </row>
    <row r="20" spans="1:23" hidden="1" x14ac:dyDescent="0.25">
      <c r="A20" s="9"/>
      <c r="B20" s="13"/>
      <c r="C20" s="13"/>
      <c r="D20" s="13"/>
      <c r="E20" s="21">
        <v>3238</v>
      </c>
      <c r="F20" s="21" t="s">
        <v>69</v>
      </c>
      <c r="G20" s="22"/>
      <c r="H20" s="86">
        <v>0</v>
      </c>
      <c r="I20" s="87">
        <v>0</v>
      </c>
      <c r="J20" s="87"/>
      <c r="K20" s="87"/>
      <c r="L20" s="87"/>
      <c r="M20" s="87"/>
      <c r="N20" s="87"/>
      <c r="O20" s="87"/>
      <c r="P20" s="87"/>
      <c r="Q20" s="87"/>
      <c r="R20" s="87">
        <v>0</v>
      </c>
      <c r="S20" s="88">
        <v>10063</v>
      </c>
    </row>
    <row r="21" spans="1:23" x14ac:dyDescent="0.25">
      <c r="A21" s="9"/>
      <c r="B21" s="13"/>
      <c r="C21" s="13"/>
      <c r="D21" s="13"/>
      <c r="E21" s="20" t="s">
        <v>23</v>
      </c>
      <c r="F21" s="21" t="s">
        <v>24</v>
      </c>
      <c r="G21" s="22"/>
      <c r="H21" s="86">
        <v>2654</v>
      </c>
      <c r="I21" s="87">
        <v>0</v>
      </c>
      <c r="J21" s="87" t="e">
        <f>SUBTOTAL(9,#REF!)</f>
        <v>#REF!</v>
      </c>
      <c r="K21" s="87" t="e">
        <f>SUBTOTAL(9,#REF!)</f>
        <v>#REF!</v>
      </c>
      <c r="L21" s="87" t="e">
        <f>SUBTOTAL(9,#REF!)</f>
        <v>#REF!</v>
      </c>
      <c r="M21" s="87" t="e">
        <f>SUBTOTAL(9,#REF!)</f>
        <v>#REF!</v>
      </c>
      <c r="N21" s="87" t="e">
        <f>SUBTOTAL(9,#REF!)</f>
        <v>#REF!</v>
      </c>
      <c r="O21" s="87" t="e">
        <f>SUBTOTAL(9,#REF!)</f>
        <v>#REF!</v>
      </c>
      <c r="P21" s="87" t="e">
        <f>SUBTOTAL(9,#REF!)</f>
        <v>#REF!</v>
      </c>
      <c r="Q21" s="87" t="e">
        <f>SUBTOTAL(9,#REF!)</f>
        <v>#REF!</v>
      </c>
      <c r="R21" s="87">
        <v>1750</v>
      </c>
      <c r="S21" s="88">
        <f>20000-7000</f>
        <v>13000</v>
      </c>
    </row>
    <row r="22" spans="1:23" ht="15.75" x14ac:dyDescent="0.25">
      <c r="A22" s="9"/>
      <c r="B22" s="13"/>
      <c r="C22" s="13"/>
      <c r="D22" s="17" t="s">
        <v>26</v>
      </c>
      <c r="E22" s="17" t="s">
        <v>27</v>
      </c>
      <c r="F22" s="18"/>
      <c r="G22" s="19"/>
      <c r="H22" s="83">
        <f>SUBTOTAL(9,H23:H23)</f>
        <v>2654</v>
      </c>
      <c r="I22" s="84">
        <f>SUBTOTAL(9,I23:I23)</f>
        <v>0</v>
      </c>
      <c r="J22" s="84">
        <f t="shared" ref="J22:Q22" si="5">SUBTOTAL(9,J23:J23)</f>
        <v>0</v>
      </c>
      <c r="K22" s="84">
        <f t="shared" si="5"/>
        <v>0</v>
      </c>
      <c r="L22" s="84">
        <f t="shared" si="5"/>
        <v>0</v>
      </c>
      <c r="M22" s="84">
        <f t="shared" si="5"/>
        <v>0</v>
      </c>
      <c r="N22" s="84">
        <f t="shared" si="5"/>
        <v>0</v>
      </c>
      <c r="O22" s="84">
        <f t="shared" si="5"/>
        <v>0</v>
      </c>
      <c r="P22" s="84">
        <f t="shared" si="5"/>
        <v>0</v>
      </c>
      <c r="Q22" s="84">
        <f t="shared" si="5"/>
        <v>0</v>
      </c>
      <c r="R22" s="84">
        <f>SUBTOTAL(9,R23:R23)</f>
        <v>4757.83</v>
      </c>
      <c r="S22" s="85"/>
    </row>
    <row r="23" spans="1:23" ht="23.25" x14ac:dyDescent="0.25">
      <c r="A23" s="9"/>
      <c r="B23" s="13"/>
      <c r="C23" s="13"/>
      <c r="D23" s="13"/>
      <c r="E23" s="20" t="s">
        <v>28</v>
      </c>
      <c r="F23" s="25" t="s">
        <v>27</v>
      </c>
      <c r="G23" s="22"/>
      <c r="H23" s="86">
        <v>2654</v>
      </c>
      <c r="I23" s="87">
        <v>0</v>
      </c>
      <c r="J23" s="87" t="e">
        <f>SUBTOTAL(9,#REF!)</f>
        <v>#REF!</v>
      </c>
      <c r="K23" s="87" t="e">
        <f>SUBTOTAL(9,#REF!)</f>
        <v>#REF!</v>
      </c>
      <c r="L23" s="87" t="e">
        <f>SUBTOTAL(9,#REF!)</f>
        <v>#REF!</v>
      </c>
      <c r="M23" s="87" t="e">
        <f>SUBTOTAL(9,#REF!)</f>
        <v>#REF!</v>
      </c>
      <c r="N23" s="87" t="e">
        <f>SUBTOTAL(9,#REF!)</f>
        <v>#REF!</v>
      </c>
      <c r="O23" s="87" t="e">
        <f>SUBTOTAL(9,#REF!)</f>
        <v>#REF!</v>
      </c>
      <c r="P23" s="87" t="e">
        <f>SUBTOTAL(9,#REF!)</f>
        <v>#REF!</v>
      </c>
      <c r="Q23" s="87" t="e">
        <f>SUBTOTAL(9,#REF!)</f>
        <v>#REF!</v>
      </c>
      <c r="R23" s="87">
        <f>2584.91+2111.75+61.17</f>
        <v>4757.83</v>
      </c>
      <c r="S23" s="88">
        <f>15000+7000</f>
        <v>22000</v>
      </c>
      <c r="T23" s="62" t="s">
        <v>70</v>
      </c>
    </row>
    <row r="24" spans="1:23" ht="15.75" x14ac:dyDescent="0.25">
      <c r="A24" s="9"/>
      <c r="B24" s="13"/>
      <c r="C24" s="13"/>
      <c r="D24" s="18">
        <v>329</v>
      </c>
      <c r="E24" s="17" t="s">
        <v>71</v>
      </c>
      <c r="F24" s="18"/>
      <c r="G24" s="19"/>
      <c r="H24" s="83">
        <f>SUBTOTAL(9,H25:H25)</f>
        <v>0</v>
      </c>
      <c r="I24" s="84">
        <f t="shared" ref="I24:Q24" si="6">SUBTOTAL(9,I25:I25)</f>
        <v>0</v>
      </c>
      <c r="J24" s="84">
        <f t="shared" si="6"/>
        <v>0</v>
      </c>
      <c r="K24" s="84">
        <f t="shared" si="6"/>
        <v>0</v>
      </c>
      <c r="L24" s="84">
        <f t="shared" si="6"/>
        <v>0</v>
      </c>
      <c r="M24" s="84">
        <f t="shared" si="6"/>
        <v>0</v>
      </c>
      <c r="N24" s="84">
        <f t="shared" si="6"/>
        <v>0</v>
      </c>
      <c r="O24" s="84">
        <f t="shared" si="6"/>
        <v>0</v>
      </c>
      <c r="P24" s="84">
        <f t="shared" si="6"/>
        <v>0</v>
      </c>
      <c r="Q24" s="84">
        <f t="shared" si="6"/>
        <v>0</v>
      </c>
      <c r="R24" s="84">
        <f>SUBTOTAL(9,R25:R25)</f>
        <v>13.22</v>
      </c>
      <c r="S24" s="85"/>
    </row>
    <row r="25" spans="1:23" x14ac:dyDescent="0.25">
      <c r="A25" s="9"/>
      <c r="B25" s="13"/>
      <c r="C25" s="13"/>
      <c r="D25" s="13"/>
      <c r="E25" s="21">
        <v>3293</v>
      </c>
      <c r="F25" s="25" t="s">
        <v>72</v>
      </c>
      <c r="G25" s="22"/>
      <c r="H25" s="86">
        <v>0</v>
      </c>
      <c r="I25" s="87">
        <v>0</v>
      </c>
      <c r="J25" s="87" t="e">
        <f>SUBTOTAL(9,#REF!)</f>
        <v>#REF!</v>
      </c>
      <c r="K25" s="87" t="e">
        <f>SUBTOTAL(9,#REF!)</f>
        <v>#REF!</v>
      </c>
      <c r="L25" s="87" t="e">
        <f>SUBTOTAL(9,#REF!)</f>
        <v>#REF!</v>
      </c>
      <c r="M25" s="87" t="e">
        <f>SUBTOTAL(9,#REF!)</f>
        <v>#REF!</v>
      </c>
      <c r="N25" s="87" t="e">
        <f>SUBTOTAL(9,#REF!)</f>
        <v>#REF!</v>
      </c>
      <c r="O25" s="87" t="e">
        <f>SUBTOTAL(9,#REF!)</f>
        <v>#REF!</v>
      </c>
      <c r="P25" s="87" t="e">
        <f>SUBTOTAL(9,#REF!)</f>
        <v>#REF!</v>
      </c>
      <c r="Q25" s="87" t="e">
        <f>SUBTOTAL(9,#REF!)</f>
        <v>#REF!</v>
      </c>
      <c r="R25" s="87">
        <v>13.22</v>
      </c>
      <c r="S25" s="88">
        <v>8000</v>
      </c>
    </row>
    <row r="26" spans="1:23" ht="17.25" x14ac:dyDescent="0.3">
      <c r="A26" s="9"/>
      <c r="B26" s="13"/>
      <c r="C26" s="14" t="s">
        <v>30</v>
      </c>
      <c r="D26" s="14" t="s">
        <v>31</v>
      </c>
      <c r="E26" s="14"/>
      <c r="F26" s="15"/>
      <c r="G26" s="16"/>
      <c r="H26" s="80">
        <f>SUBTOTAL(9,H27:H29)</f>
        <v>13272</v>
      </c>
      <c r="I26" s="81">
        <f>SUBTOTAL(9,I27:I29)</f>
        <v>0</v>
      </c>
      <c r="J26" s="81">
        <f t="shared" ref="J26:Q26" si="7">SUBTOTAL(9,J27:J28)</f>
        <v>0</v>
      </c>
      <c r="K26" s="81">
        <f t="shared" si="7"/>
        <v>0</v>
      </c>
      <c r="L26" s="81">
        <f t="shared" si="7"/>
        <v>0</v>
      </c>
      <c r="M26" s="81">
        <f t="shared" si="7"/>
        <v>0</v>
      </c>
      <c r="N26" s="81">
        <f t="shared" si="7"/>
        <v>0</v>
      </c>
      <c r="O26" s="81">
        <f t="shared" si="7"/>
        <v>0</v>
      </c>
      <c r="P26" s="81">
        <f t="shared" si="7"/>
        <v>0</v>
      </c>
      <c r="Q26" s="81">
        <f t="shared" si="7"/>
        <v>0</v>
      </c>
      <c r="R26" s="81">
        <f>SUBTOTAL(9,R27:R29)</f>
        <v>14733</v>
      </c>
      <c r="S26" s="82"/>
    </row>
    <row r="27" spans="1:23" ht="15.75" x14ac:dyDescent="0.25">
      <c r="A27" s="9"/>
      <c r="B27" s="13"/>
      <c r="C27" s="13"/>
      <c r="D27" s="17" t="s">
        <v>32</v>
      </c>
      <c r="E27" s="17" t="s">
        <v>33</v>
      </c>
      <c r="F27" s="18"/>
      <c r="G27" s="19"/>
      <c r="H27" s="83">
        <f>SUBTOTAL(9,H28:H29)</f>
        <v>13272</v>
      </c>
      <c r="I27" s="84">
        <f>SUBTOTAL(9,I28:I29)</f>
        <v>0</v>
      </c>
      <c r="J27" s="84">
        <f t="shared" ref="J27:Q27" si="8">SUBTOTAL(9,J28:J28)</f>
        <v>0</v>
      </c>
      <c r="K27" s="84">
        <f t="shared" si="8"/>
        <v>0</v>
      </c>
      <c r="L27" s="84">
        <f t="shared" si="8"/>
        <v>0</v>
      </c>
      <c r="M27" s="84">
        <f t="shared" si="8"/>
        <v>0</v>
      </c>
      <c r="N27" s="84">
        <f t="shared" si="8"/>
        <v>0</v>
      </c>
      <c r="O27" s="84">
        <f t="shared" si="8"/>
        <v>0</v>
      </c>
      <c r="P27" s="84">
        <f t="shared" si="8"/>
        <v>0</v>
      </c>
      <c r="Q27" s="84">
        <f t="shared" si="8"/>
        <v>0</v>
      </c>
      <c r="R27" s="84">
        <f>SUBTOTAL(9,R28:R29)</f>
        <v>14733</v>
      </c>
      <c r="S27" s="85"/>
    </row>
    <row r="28" spans="1:23" ht="23.25" x14ac:dyDescent="0.25">
      <c r="A28" s="9"/>
      <c r="B28" s="13"/>
      <c r="C28" s="13"/>
      <c r="D28" s="13"/>
      <c r="E28" s="20" t="s">
        <v>34</v>
      </c>
      <c r="F28" s="21" t="s">
        <v>73</v>
      </c>
      <c r="G28" s="22"/>
      <c r="H28" s="86">
        <v>0</v>
      </c>
      <c r="I28" s="87">
        <v>0</v>
      </c>
      <c r="J28" s="87" t="e">
        <f>SUBTOTAL(9,#REF!)</f>
        <v>#REF!</v>
      </c>
      <c r="K28" s="87" t="e">
        <f>SUBTOTAL(9,#REF!)</f>
        <v>#REF!</v>
      </c>
      <c r="L28" s="87" t="e">
        <f>SUBTOTAL(9,#REF!)</f>
        <v>#REF!</v>
      </c>
      <c r="M28" s="87" t="e">
        <f>SUBTOTAL(9,#REF!)</f>
        <v>#REF!</v>
      </c>
      <c r="N28" s="87" t="e">
        <f>SUBTOTAL(9,#REF!)</f>
        <v>#REF!</v>
      </c>
      <c r="O28" s="87" t="e">
        <f>SUBTOTAL(9,#REF!)</f>
        <v>#REF!</v>
      </c>
      <c r="P28" s="87" t="e">
        <f>SUBTOTAL(9,#REF!)</f>
        <v>#REF!</v>
      </c>
      <c r="Q28" s="87" t="e">
        <f>SUBTOTAL(9,#REF!)</f>
        <v>#REF!</v>
      </c>
      <c r="R28" s="89">
        <v>14733</v>
      </c>
      <c r="S28" s="90">
        <v>100000</v>
      </c>
      <c r="T28" s="91" t="s">
        <v>74</v>
      </c>
    </row>
    <row r="29" spans="1:23" x14ac:dyDescent="0.25">
      <c r="A29" s="9"/>
      <c r="B29" s="13"/>
      <c r="C29" s="13"/>
      <c r="D29" s="13"/>
      <c r="E29" s="21">
        <v>3811</v>
      </c>
      <c r="F29" s="21" t="s">
        <v>75</v>
      </c>
      <c r="G29" s="22"/>
      <c r="H29" s="86">
        <v>13272</v>
      </c>
      <c r="I29" s="87">
        <v>0</v>
      </c>
      <c r="J29" s="87"/>
      <c r="K29" s="87"/>
      <c r="L29" s="87"/>
      <c r="M29" s="87"/>
      <c r="N29" s="87"/>
      <c r="O29" s="87"/>
      <c r="P29" s="87"/>
      <c r="Q29" s="87"/>
      <c r="R29" s="87">
        <v>0</v>
      </c>
      <c r="S29" s="88">
        <v>0</v>
      </c>
    </row>
    <row r="30" spans="1:23" ht="19.5" x14ac:dyDescent="0.3">
      <c r="A30" s="5">
        <v>61</v>
      </c>
      <c r="B30" s="6" t="s">
        <v>76</v>
      </c>
      <c r="C30" s="6"/>
      <c r="D30" s="6"/>
      <c r="E30" s="6"/>
      <c r="F30" s="7"/>
      <c r="G30" s="92"/>
      <c r="H30" s="74">
        <f t="shared" ref="H30:R30" si="9">SUBTOTAL(9,H31:H44)</f>
        <v>0</v>
      </c>
      <c r="I30" s="75">
        <f t="shared" si="9"/>
        <v>0</v>
      </c>
      <c r="J30" s="75">
        <f t="shared" si="9"/>
        <v>0</v>
      </c>
      <c r="K30" s="75">
        <f t="shared" si="9"/>
        <v>0</v>
      </c>
      <c r="L30" s="75">
        <f t="shared" si="9"/>
        <v>0</v>
      </c>
      <c r="M30" s="75">
        <f t="shared" si="9"/>
        <v>0</v>
      </c>
      <c r="N30" s="75">
        <f t="shared" si="9"/>
        <v>0</v>
      </c>
      <c r="O30" s="75">
        <f t="shared" si="9"/>
        <v>0</v>
      </c>
      <c r="P30" s="75">
        <f t="shared" si="9"/>
        <v>0</v>
      </c>
      <c r="Q30" s="75">
        <f t="shared" si="9"/>
        <v>0</v>
      </c>
      <c r="R30" s="75">
        <f t="shared" si="9"/>
        <v>4045.31</v>
      </c>
      <c r="S30" s="76" t="e">
        <f>S34+S36+#REF!+#REF!+#REF!+#REF!+S38+S40+S41+S44</f>
        <v>#REF!</v>
      </c>
      <c r="U30" s="118">
        <f>R60</f>
        <v>51957.31</v>
      </c>
      <c r="V30" s="119"/>
      <c r="W30" s="93" t="s">
        <v>77</v>
      </c>
    </row>
    <row r="31" spans="1:23" ht="18.75" x14ac:dyDescent="0.3">
      <c r="A31" s="9"/>
      <c r="B31" s="10" t="s">
        <v>7</v>
      </c>
      <c r="C31" s="10" t="s">
        <v>8</v>
      </c>
      <c r="D31" s="10"/>
      <c r="E31" s="10"/>
      <c r="F31" s="11"/>
      <c r="G31" s="12"/>
      <c r="H31" s="77">
        <f t="shared" ref="H31:R31" si="10">SUBTOTAL(9,H32:H44)</f>
        <v>0</v>
      </c>
      <c r="I31" s="78">
        <f t="shared" si="10"/>
        <v>0</v>
      </c>
      <c r="J31" s="78">
        <f t="shared" si="10"/>
        <v>0</v>
      </c>
      <c r="K31" s="78">
        <f t="shared" si="10"/>
        <v>0</v>
      </c>
      <c r="L31" s="78">
        <f t="shared" si="10"/>
        <v>0</v>
      </c>
      <c r="M31" s="78">
        <f t="shared" si="10"/>
        <v>0</v>
      </c>
      <c r="N31" s="78">
        <f t="shared" si="10"/>
        <v>0</v>
      </c>
      <c r="O31" s="78">
        <f t="shared" si="10"/>
        <v>0</v>
      </c>
      <c r="P31" s="78">
        <f t="shared" si="10"/>
        <v>0</v>
      </c>
      <c r="Q31" s="78">
        <f t="shared" si="10"/>
        <v>0</v>
      </c>
      <c r="R31" s="78">
        <f t="shared" si="10"/>
        <v>4045.31</v>
      </c>
      <c r="S31" s="79"/>
      <c r="U31" s="118">
        <f>R45</f>
        <v>43561.61</v>
      </c>
      <c r="V31" s="119"/>
      <c r="W31" s="93" t="s">
        <v>78</v>
      </c>
    </row>
    <row r="32" spans="1:23" ht="17.25" x14ac:dyDescent="0.3">
      <c r="A32" s="9"/>
      <c r="B32" s="13"/>
      <c r="C32" s="14" t="s">
        <v>9</v>
      </c>
      <c r="D32" s="14" t="s">
        <v>10</v>
      </c>
      <c r="E32" s="14"/>
      <c r="F32" s="15"/>
      <c r="G32" s="16"/>
      <c r="H32" s="80">
        <f t="shared" ref="H32:R32" si="11">SUBTOTAL(9,H33:H38)</f>
        <v>0</v>
      </c>
      <c r="I32" s="81">
        <f t="shared" si="11"/>
        <v>0</v>
      </c>
      <c r="J32" s="81">
        <f t="shared" si="11"/>
        <v>0</v>
      </c>
      <c r="K32" s="81">
        <f t="shared" si="11"/>
        <v>0</v>
      </c>
      <c r="L32" s="81">
        <f t="shared" si="11"/>
        <v>0</v>
      </c>
      <c r="M32" s="81">
        <f t="shared" si="11"/>
        <v>0</v>
      </c>
      <c r="N32" s="81">
        <f t="shared" si="11"/>
        <v>0</v>
      </c>
      <c r="O32" s="81">
        <f t="shared" si="11"/>
        <v>0</v>
      </c>
      <c r="P32" s="81">
        <f t="shared" si="11"/>
        <v>0</v>
      </c>
      <c r="Q32" s="81">
        <f t="shared" si="11"/>
        <v>0</v>
      </c>
      <c r="R32" s="81">
        <f t="shared" si="11"/>
        <v>4045.31</v>
      </c>
      <c r="S32" s="82"/>
      <c r="U32" s="118">
        <f>U30-U31</f>
        <v>8395.6999999999971</v>
      </c>
      <c r="V32" s="119"/>
      <c r="W32" s="93" t="s">
        <v>79</v>
      </c>
    </row>
    <row r="33" spans="1:21" ht="15.75" hidden="1" x14ac:dyDescent="0.25">
      <c r="A33" s="9"/>
      <c r="B33" s="13"/>
      <c r="C33" s="13"/>
      <c r="D33" s="17" t="s">
        <v>11</v>
      </c>
      <c r="E33" s="17" t="s">
        <v>12</v>
      </c>
      <c r="F33" s="18"/>
      <c r="G33" s="19"/>
      <c r="H33" s="83">
        <f>SUBTOTAL(9,H34:H36)</f>
        <v>0</v>
      </c>
      <c r="I33" s="84">
        <f t="shared" ref="I33:R33" si="12">SUBTOTAL(9,I34:I34)</f>
        <v>0</v>
      </c>
      <c r="J33" s="84">
        <f t="shared" si="12"/>
        <v>0</v>
      </c>
      <c r="K33" s="84">
        <f t="shared" si="12"/>
        <v>0</v>
      </c>
      <c r="L33" s="84">
        <f t="shared" si="12"/>
        <v>0</v>
      </c>
      <c r="M33" s="84">
        <f t="shared" si="12"/>
        <v>0</v>
      </c>
      <c r="N33" s="84">
        <f t="shared" si="12"/>
        <v>0</v>
      </c>
      <c r="O33" s="84">
        <f t="shared" si="12"/>
        <v>0</v>
      </c>
      <c r="P33" s="84">
        <f t="shared" si="12"/>
        <v>0</v>
      </c>
      <c r="Q33" s="84">
        <f t="shared" si="12"/>
        <v>0</v>
      </c>
      <c r="R33" s="84">
        <f t="shared" si="12"/>
        <v>0</v>
      </c>
      <c r="S33" s="85"/>
    </row>
    <row r="34" spans="1:21" hidden="1" x14ac:dyDescent="0.25">
      <c r="A34" s="9"/>
      <c r="B34" s="13"/>
      <c r="C34" s="13"/>
      <c r="D34" s="13"/>
      <c r="E34" s="20" t="s">
        <v>13</v>
      </c>
      <c r="F34" s="21" t="s">
        <v>14</v>
      </c>
      <c r="G34" s="22"/>
      <c r="H34" s="86">
        <v>0</v>
      </c>
      <c r="I34" s="87">
        <v>0</v>
      </c>
      <c r="J34" s="87" t="e">
        <f>SUBTOTAL(9,#REF!)</f>
        <v>#REF!</v>
      </c>
      <c r="K34" s="87" t="e">
        <f>SUBTOTAL(9,#REF!)</f>
        <v>#REF!</v>
      </c>
      <c r="L34" s="87" t="e">
        <f>SUBTOTAL(9,#REF!)</f>
        <v>#REF!</v>
      </c>
      <c r="M34" s="87" t="e">
        <f>SUBTOTAL(9,#REF!)</f>
        <v>#REF!</v>
      </c>
      <c r="N34" s="87" t="e">
        <f>SUBTOTAL(9,#REF!)</f>
        <v>#REF!</v>
      </c>
      <c r="O34" s="87" t="e">
        <f>SUBTOTAL(9,#REF!)</f>
        <v>#REF!</v>
      </c>
      <c r="P34" s="87" t="e">
        <f>SUBTOTAL(9,#REF!)</f>
        <v>#REF!</v>
      </c>
      <c r="Q34" s="87" t="e">
        <f>SUBTOTAL(9,#REF!)</f>
        <v>#REF!</v>
      </c>
      <c r="R34" s="87">
        <v>0</v>
      </c>
      <c r="S34" s="88">
        <v>0</v>
      </c>
    </row>
    <row r="35" spans="1:21" ht="15.75" x14ac:dyDescent="0.25">
      <c r="A35" s="9"/>
      <c r="B35" s="13"/>
      <c r="C35" s="13"/>
      <c r="D35" s="17" t="s">
        <v>16</v>
      </c>
      <c r="E35" s="17" t="s">
        <v>17</v>
      </c>
      <c r="F35" s="18"/>
      <c r="G35" s="19"/>
      <c r="H35" s="83">
        <f t="shared" ref="H35:R35" si="13">SUBTOTAL(9,H36:H36)</f>
        <v>0</v>
      </c>
      <c r="I35" s="84">
        <f t="shared" si="13"/>
        <v>0</v>
      </c>
      <c r="J35" s="84">
        <f t="shared" si="13"/>
        <v>0</v>
      </c>
      <c r="K35" s="84">
        <f t="shared" si="13"/>
        <v>0</v>
      </c>
      <c r="L35" s="84">
        <f t="shared" si="13"/>
        <v>0</v>
      </c>
      <c r="M35" s="84">
        <f t="shared" si="13"/>
        <v>0</v>
      </c>
      <c r="N35" s="84">
        <f t="shared" si="13"/>
        <v>0</v>
      </c>
      <c r="O35" s="84">
        <f t="shared" si="13"/>
        <v>0</v>
      </c>
      <c r="P35" s="84">
        <f t="shared" si="13"/>
        <v>0</v>
      </c>
      <c r="Q35" s="84">
        <f t="shared" si="13"/>
        <v>0</v>
      </c>
      <c r="R35" s="84">
        <f t="shared" si="13"/>
        <v>4045.31</v>
      </c>
      <c r="S35" s="85"/>
    </row>
    <row r="36" spans="1:21" ht="23.25" x14ac:dyDescent="0.25">
      <c r="A36" s="9"/>
      <c r="B36" s="13"/>
      <c r="C36" s="13"/>
      <c r="D36" s="13"/>
      <c r="E36" s="20" t="s">
        <v>18</v>
      </c>
      <c r="F36" s="21" t="s">
        <v>19</v>
      </c>
      <c r="G36" s="22"/>
      <c r="H36" s="86">
        <v>0</v>
      </c>
      <c r="I36" s="87">
        <v>0</v>
      </c>
      <c r="J36" s="87" t="e">
        <f>SUBTOTAL(9,#REF!)</f>
        <v>#REF!</v>
      </c>
      <c r="K36" s="87" t="e">
        <f>SUBTOTAL(9,#REF!)</f>
        <v>#REF!</v>
      </c>
      <c r="L36" s="87" t="e">
        <f>SUBTOTAL(9,#REF!)</f>
        <v>#REF!</v>
      </c>
      <c r="M36" s="87" t="e">
        <f>SUBTOTAL(9,#REF!)</f>
        <v>#REF!</v>
      </c>
      <c r="N36" s="87" t="e">
        <f>SUBTOTAL(9,#REF!)</f>
        <v>#REF!</v>
      </c>
      <c r="O36" s="87" t="e">
        <f>SUBTOTAL(9,#REF!)</f>
        <v>#REF!</v>
      </c>
      <c r="P36" s="87" t="e">
        <f>SUBTOTAL(9,#REF!)</f>
        <v>#REF!</v>
      </c>
      <c r="Q36" s="87" t="e">
        <f>SUBTOTAL(9,#REF!)</f>
        <v>#REF!</v>
      </c>
      <c r="R36" s="87">
        <v>4045.31</v>
      </c>
      <c r="S36" s="88">
        <v>300</v>
      </c>
      <c r="T36" s="62" t="s">
        <v>80</v>
      </c>
    </row>
    <row r="37" spans="1:21" ht="15.75" hidden="1" x14ac:dyDescent="0.25">
      <c r="A37" s="9"/>
      <c r="B37" s="13"/>
      <c r="C37" s="13"/>
      <c r="D37" s="17" t="s">
        <v>26</v>
      </c>
      <c r="E37" s="17" t="s">
        <v>27</v>
      </c>
      <c r="F37" s="18"/>
      <c r="G37" s="19"/>
      <c r="H37" s="83">
        <f t="shared" ref="H37:R37" si="14">SUBTOTAL(9,H38:H38)</f>
        <v>0</v>
      </c>
      <c r="I37" s="84">
        <f t="shared" si="14"/>
        <v>0</v>
      </c>
      <c r="J37" s="84">
        <f t="shared" si="14"/>
        <v>0</v>
      </c>
      <c r="K37" s="84">
        <f t="shared" si="14"/>
        <v>0</v>
      </c>
      <c r="L37" s="84">
        <f t="shared" si="14"/>
        <v>0</v>
      </c>
      <c r="M37" s="84">
        <f t="shared" si="14"/>
        <v>0</v>
      </c>
      <c r="N37" s="84">
        <f t="shared" si="14"/>
        <v>0</v>
      </c>
      <c r="O37" s="84">
        <f t="shared" si="14"/>
        <v>0</v>
      </c>
      <c r="P37" s="84">
        <f t="shared" si="14"/>
        <v>0</v>
      </c>
      <c r="Q37" s="84">
        <f t="shared" si="14"/>
        <v>0</v>
      </c>
      <c r="R37" s="84">
        <f t="shared" si="14"/>
        <v>0</v>
      </c>
      <c r="S37" s="85"/>
    </row>
    <row r="38" spans="1:21" hidden="1" x14ac:dyDescent="0.25">
      <c r="A38" s="9"/>
      <c r="B38" s="13"/>
      <c r="C38" s="13"/>
      <c r="D38" s="13"/>
      <c r="E38" s="20" t="s">
        <v>28</v>
      </c>
      <c r="F38" s="25" t="s">
        <v>27</v>
      </c>
      <c r="G38" s="22"/>
      <c r="H38" s="86">
        <v>0</v>
      </c>
      <c r="I38" s="87">
        <v>0</v>
      </c>
      <c r="J38" s="87" t="e">
        <f>SUBTOTAL(9,#REF!)</f>
        <v>#REF!</v>
      </c>
      <c r="K38" s="87" t="e">
        <f>SUBTOTAL(9,#REF!)</f>
        <v>#REF!</v>
      </c>
      <c r="L38" s="87" t="e">
        <f>SUBTOTAL(9,#REF!)</f>
        <v>#REF!</v>
      </c>
      <c r="M38" s="87" t="e">
        <f>SUBTOTAL(9,#REF!)</f>
        <v>#REF!</v>
      </c>
      <c r="N38" s="87" t="e">
        <f>SUBTOTAL(9,#REF!)</f>
        <v>#REF!</v>
      </c>
      <c r="O38" s="87" t="e">
        <f>SUBTOTAL(9,#REF!)</f>
        <v>#REF!</v>
      </c>
      <c r="P38" s="87" t="e">
        <f>SUBTOTAL(9,#REF!)</f>
        <v>#REF!</v>
      </c>
      <c r="Q38" s="87" t="e">
        <f>SUBTOTAL(9,#REF!)</f>
        <v>#REF!</v>
      </c>
      <c r="R38" s="87">
        <v>0</v>
      </c>
      <c r="S38" s="88">
        <v>900</v>
      </c>
    </row>
    <row r="39" spans="1:21" ht="15.75" hidden="1" x14ac:dyDescent="0.25">
      <c r="A39" s="9"/>
      <c r="B39" s="13"/>
      <c r="C39" s="13"/>
      <c r="D39" s="18">
        <v>329</v>
      </c>
      <c r="E39" s="17" t="s">
        <v>71</v>
      </c>
      <c r="F39" s="18"/>
      <c r="G39" s="19"/>
      <c r="H39" s="83">
        <f t="shared" ref="H39:R39" si="15">SUBTOTAL(9,H40:H40)</f>
        <v>0</v>
      </c>
      <c r="I39" s="84">
        <f t="shared" si="15"/>
        <v>0</v>
      </c>
      <c r="J39" s="84">
        <f t="shared" si="15"/>
        <v>0</v>
      </c>
      <c r="K39" s="84">
        <f t="shared" si="15"/>
        <v>0</v>
      </c>
      <c r="L39" s="84">
        <f t="shared" si="15"/>
        <v>0</v>
      </c>
      <c r="M39" s="84">
        <f t="shared" si="15"/>
        <v>0</v>
      </c>
      <c r="N39" s="84">
        <f t="shared" si="15"/>
        <v>0</v>
      </c>
      <c r="O39" s="84">
        <f t="shared" si="15"/>
        <v>0</v>
      </c>
      <c r="P39" s="84">
        <f t="shared" si="15"/>
        <v>0</v>
      </c>
      <c r="Q39" s="84">
        <f t="shared" si="15"/>
        <v>0</v>
      </c>
      <c r="R39" s="84">
        <f t="shared" si="15"/>
        <v>0</v>
      </c>
      <c r="S39" s="85"/>
    </row>
    <row r="40" spans="1:21" hidden="1" x14ac:dyDescent="0.25">
      <c r="A40" s="9"/>
      <c r="B40" s="13"/>
      <c r="C40" s="13"/>
      <c r="D40" s="13"/>
      <c r="E40" s="21">
        <v>3293</v>
      </c>
      <c r="F40" s="25" t="s">
        <v>72</v>
      </c>
      <c r="G40" s="22"/>
      <c r="H40" s="86">
        <v>0</v>
      </c>
      <c r="I40" s="87">
        <v>0</v>
      </c>
      <c r="J40" s="87" t="e">
        <f>SUBTOTAL(9,#REF!)</f>
        <v>#REF!</v>
      </c>
      <c r="K40" s="87" t="e">
        <f>SUBTOTAL(9,#REF!)</f>
        <v>#REF!</v>
      </c>
      <c r="L40" s="87" t="e">
        <f>SUBTOTAL(9,#REF!)</f>
        <v>#REF!</v>
      </c>
      <c r="M40" s="87" t="e">
        <f>SUBTOTAL(9,#REF!)</f>
        <v>#REF!</v>
      </c>
      <c r="N40" s="87" t="e">
        <f>SUBTOTAL(9,#REF!)</f>
        <v>#REF!</v>
      </c>
      <c r="O40" s="87" t="e">
        <f>SUBTOTAL(9,#REF!)</f>
        <v>#REF!</v>
      </c>
      <c r="P40" s="87" t="e">
        <f>SUBTOTAL(9,#REF!)</f>
        <v>#REF!</v>
      </c>
      <c r="Q40" s="87" t="e">
        <f>SUBTOTAL(9,#REF!)</f>
        <v>#REF!</v>
      </c>
      <c r="R40" s="87">
        <v>0</v>
      </c>
      <c r="S40" s="88">
        <v>22121</v>
      </c>
    </row>
    <row r="41" spans="1:21" hidden="1" x14ac:dyDescent="0.25">
      <c r="A41" s="9"/>
      <c r="B41" s="13"/>
      <c r="C41" s="13"/>
      <c r="D41" s="13"/>
      <c r="E41" s="21">
        <v>3299</v>
      </c>
      <c r="F41" s="25" t="s">
        <v>71</v>
      </c>
      <c r="G41" s="22"/>
      <c r="H41" s="86">
        <v>0</v>
      </c>
      <c r="I41" s="87">
        <v>0</v>
      </c>
      <c r="J41" s="87" t="e">
        <f>SUBTOTAL(9,#REF!)</f>
        <v>#REF!</v>
      </c>
      <c r="K41" s="87" t="e">
        <f>SUBTOTAL(9,#REF!)</f>
        <v>#REF!</v>
      </c>
      <c r="L41" s="87" t="e">
        <f>SUBTOTAL(9,#REF!)</f>
        <v>#REF!</v>
      </c>
      <c r="M41" s="87" t="e">
        <f>SUBTOTAL(9,#REF!)</f>
        <v>#REF!</v>
      </c>
      <c r="N41" s="87" t="e">
        <f>SUBTOTAL(9,#REF!)</f>
        <v>#REF!</v>
      </c>
      <c r="O41" s="87" t="e">
        <f>SUBTOTAL(9,#REF!)</f>
        <v>#REF!</v>
      </c>
      <c r="P41" s="87" t="e">
        <f>SUBTOTAL(9,#REF!)</f>
        <v>#REF!</v>
      </c>
      <c r="Q41" s="87" t="e">
        <f>SUBTOTAL(9,#REF!)</f>
        <v>#REF!</v>
      </c>
      <c r="R41" s="87">
        <v>0</v>
      </c>
      <c r="S41" s="88">
        <v>15922</v>
      </c>
    </row>
    <row r="42" spans="1:21" ht="17.25" hidden="1" x14ac:dyDescent="0.3">
      <c r="A42" s="9"/>
      <c r="B42" s="13"/>
      <c r="C42" s="14" t="s">
        <v>30</v>
      </c>
      <c r="D42" s="14" t="s">
        <v>31</v>
      </c>
      <c r="E42" s="14"/>
      <c r="F42" s="15"/>
      <c r="G42" s="16"/>
      <c r="H42" s="80">
        <f t="shared" ref="H42:R42" si="16">SUBTOTAL(9,H43:H44)</f>
        <v>0</v>
      </c>
      <c r="I42" s="81">
        <f t="shared" si="16"/>
        <v>0</v>
      </c>
      <c r="J42" s="81">
        <f t="shared" si="16"/>
        <v>0</v>
      </c>
      <c r="K42" s="81">
        <f t="shared" si="16"/>
        <v>0</v>
      </c>
      <c r="L42" s="81">
        <f t="shared" si="16"/>
        <v>0</v>
      </c>
      <c r="M42" s="81">
        <f t="shared" si="16"/>
        <v>0</v>
      </c>
      <c r="N42" s="81">
        <f t="shared" si="16"/>
        <v>0</v>
      </c>
      <c r="O42" s="81">
        <f t="shared" si="16"/>
        <v>0</v>
      </c>
      <c r="P42" s="81">
        <f t="shared" si="16"/>
        <v>0</v>
      </c>
      <c r="Q42" s="81">
        <f t="shared" si="16"/>
        <v>0</v>
      </c>
      <c r="R42" s="81">
        <f t="shared" si="16"/>
        <v>0</v>
      </c>
      <c r="S42" s="82"/>
    </row>
    <row r="43" spans="1:21" ht="15.75" hidden="1" x14ac:dyDescent="0.25">
      <c r="A43" s="9"/>
      <c r="B43" s="13"/>
      <c r="C43" s="13"/>
      <c r="D43" s="17" t="s">
        <v>32</v>
      </c>
      <c r="E43" s="17" t="s">
        <v>33</v>
      </c>
      <c r="F43" s="18"/>
      <c r="G43" s="19"/>
      <c r="H43" s="83">
        <f t="shared" ref="H43:R43" si="17">SUBTOTAL(9,H44:H44)</f>
        <v>0</v>
      </c>
      <c r="I43" s="84">
        <f t="shared" si="17"/>
        <v>0</v>
      </c>
      <c r="J43" s="84">
        <f t="shared" si="17"/>
        <v>0</v>
      </c>
      <c r="K43" s="84">
        <f t="shared" si="17"/>
        <v>0</v>
      </c>
      <c r="L43" s="84">
        <f t="shared" si="17"/>
        <v>0</v>
      </c>
      <c r="M43" s="84">
        <f t="shared" si="17"/>
        <v>0</v>
      </c>
      <c r="N43" s="84">
        <f t="shared" si="17"/>
        <v>0</v>
      </c>
      <c r="O43" s="84">
        <f t="shared" si="17"/>
        <v>0</v>
      </c>
      <c r="P43" s="84">
        <f t="shared" si="17"/>
        <v>0</v>
      </c>
      <c r="Q43" s="84">
        <f t="shared" si="17"/>
        <v>0</v>
      </c>
      <c r="R43" s="84">
        <f t="shared" si="17"/>
        <v>0</v>
      </c>
      <c r="S43" s="85"/>
    </row>
    <row r="44" spans="1:21" hidden="1" x14ac:dyDescent="0.25">
      <c r="A44" s="9"/>
      <c r="B44" s="13"/>
      <c r="C44" s="13"/>
      <c r="D44" s="13"/>
      <c r="E44" s="20" t="s">
        <v>34</v>
      </c>
      <c r="F44" s="21" t="s">
        <v>35</v>
      </c>
      <c r="G44" s="22"/>
      <c r="H44" s="86">
        <v>0</v>
      </c>
      <c r="I44" s="87">
        <v>0</v>
      </c>
      <c r="J44" s="87" t="e">
        <f>SUBTOTAL(9,#REF!)</f>
        <v>#REF!</v>
      </c>
      <c r="K44" s="87" t="e">
        <f>SUBTOTAL(9,#REF!)</f>
        <v>#REF!</v>
      </c>
      <c r="L44" s="87" t="e">
        <f>SUBTOTAL(9,#REF!)</f>
        <v>#REF!</v>
      </c>
      <c r="M44" s="87" t="e">
        <f>SUBTOTAL(9,#REF!)</f>
        <v>#REF!</v>
      </c>
      <c r="N44" s="87" t="e">
        <f>SUBTOTAL(9,#REF!)</f>
        <v>#REF!</v>
      </c>
      <c r="O44" s="87" t="e">
        <f>SUBTOTAL(9,#REF!)</f>
        <v>#REF!</v>
      </c>
      <c r="P44" s="87" t="e">
        <f>SUBTOTAL(9,#REF!)</f>
        <v>#REF!</v>
      </c>
      <c r="Q44" s="87" t="e">
        <f>SUBTOTAL(9,#REF!)</f>
        <v>#REF!</v>
      </c>
      <c r="R44" s="87">
        <v>0</v>
      </c>
      <c r="S44" s="88">
        <v>0</v>
      </c>
    </row>
    <row r="45" spans="1:21" ht="18.75" x14ac:dyDescent="0.25">
      <c r="A45" s="27" t="s">
        <v>37</v>
      </c>
      <c r="B45" s="28"/>
      <c r="C45" s="28"/>
      <c r="D45" s="28"/>
      <c r="E45" s="28"/>
      <c r="F45" s="29"/>
      <c r="G45" s="28"/>
      <c r="H45" s="94">
        <f t="shared" ref="H45:R45" si="18">SUBTOTAL(9,H10:H44)</f>
        <v>33179</v>
      </c>
      <c r="I45" s="94">
        <f t="shared" si="18"/>
        <v>0</v>
      </c>
      <c r="J45" s="94">
        <f t="shared" si="18"/>
        <v>0</v>
      </c>
      <c r="K45" s="94">
        <f t="shared" si="18"/>
        <v>0</v>
      </c>
      <c r="L45" s="94">
        <f t="shared" si="18"/>
        <v>0</v>
      </c>
      <c r="M45" s="94">
        <f t="shared" si="18"/>
        <v>0</v>
      </c>
      <c r="N45" s="94">
        <f t="shared" si="18"/>
        <v>0</v>
      </c>
      <c r="O45" s="94">
        <f t="shared" si="18"/>
        <v>0</v>
      </c>
      <c r="P45" s="94">
        <f t="shared" si="18"/>
        <v>0</v>
      </c>
      <c r="Q45" s="94">
        <f t="shared" si="18"/>
        <v>0</v>
      </c>
      <c r="R45" s="94">
        <f t="shared" si="18"/>
        <v>43561.61</v>
      </c>
      <c r="S45" s="94" t="e">
        <f>S30+S8</f>
        <v>#REF!</v>
      </c>
      <c r="U45" s="95"/>
    </row>
    <row r="47" spans="1:21" x14ac:dyDescent="0.25">
      <c r="C47" t="s">
        <v>94</v>
      </c>
    </row>
    <row r="50" spans="3:20" ht="47.25" x14ac:dyDescent="0.25">
      <c r="R50" s="67" t="s">
        <v>81</v>
      </c>
      <c r="S50" s="96"/>
    </row>
    <row r="51" spans="3:20" x14ac:dyDescent="0.25">
      <c r="C51" s="38" t="s">
        <v>39</v>
      </c>
      <c r="D51" s="38" t="s">
        <v>6</v>
      </c>
      <c r="E51" s="38"/>
      <c r="F51" s="38"/>
      <c r="G51" s="39"/>
      <c r="H51" s="39"/>
      <c r="I51" s="97">
        <f>SUBTOTAL(9,I52:I55)</f>
        <v>350000</v>
      </c>
      <c r="R51" s="97">
        <f>SUBTOTAL(9,R52:R55)</f>
        <v>47912</v>
      </c>
      <c r="S51" s="98"/>
    </row>
    <row r="52" spans="3:20" x14ac:dyDescent="0.25">
      <c r="C52" s="31"/>
      <c r="D52" s="32" t="s">
        <v>40</v>
      </c>
      <c r="E52" s="32" t="s">
        <v>41</v>
      </c>
      <c r="F52" s="32"/>
      <c r="G52" s="33"/>
      <c r="H52" s="33"/>
      <c r="I52" s="99">
        <f>SUBTOTAL(9,I53:I55)</f>
        <v>350000</v>
      </c>
      <c r="L52" s="120"/>
      <c r="M52" s="120"/>
      <c r="N52" s="120"/>
      <c r="O52" s="120"/>
      <c r="R52" s="99">
        <f>SUBTOTAL(9,R53:R55)</f>
        <v>47912</v>
      </c>
      <c r="S52" s="100"/>
    </row>
    <row r="53" spans="3:20" x14ac:dyDescent="0.25">
      <c r="C53" s="34"/>
      <c r="D53" s="34"/>
      <c r="E53" s="35" t="s">
        <v>42</v>
      </c>
      <c r="F53" s="35" t="s">
        <v>43</v>
      </c>
      <c r="G53" s="36"/>
      <c r="H53" s="36"/>
      <c r="I53" s="101">
        <f>SUBTOTAL(9,I54:I55)</f>
        <v>350000</v>
      </c>
      <c r="R53" s="101">
        <f>SUBTOTAL(9,R54:R55)</f>
        <v>47912</v>
      </c>
      <c r="S53" s="102"/>
    </row>
    <row r="54" spans="3:20" ht="36.75" x14ac:dyDescent="0.25">
      <c r="C54" s="37"/>
      <c r="D54" s="37"/>
      <c r="E54" s="37"/>
      <c r="F54" s="37" t="s">
        <v>44</v>
      </c>
      <c r="G54" s="40" t="s">
        <v>93</v>
      </c>
      <c r="H54" s="40"/>
      <c r="I54" s="103">
        <v>250000</v>
      </c>
      <c r="R54" s="103">
        <v>33179</v>
      </c>
      <c r="S54" s="104"/>
    </row>
    <row r="55" spans="3:20" ht="34.5" x14ac:dyDescent="0.25">
      <c r="C55" s="37"/>
      <c r="D55" s="37"/>
      <c r="E55" s="37"/>
      <c r="F55" s="37" t="s">
        <v>44</v>
      </c>
      <c r="G55" s="40" t="s">
        <v>82</v>
      </c>
      <c r="H55" s="40"/>
      <c r="I55" s="104">
        <v>100000</v>
      </c>
      <c r="R55" s="103">
        <v>14733</v>
      </c>
      <c r="S55" s="91" t="s">
        <v>83</v>
      </c>
      <c r="T55" s="91" t="s">
        <v>84</v>
      </c>
    </row>
    <row r="56" spans="3:20" x14ac:dyDescent="0.25">
      <c r="C56" s="38" t="s">
        <v>85</v>
      </c>
      <c r="D56" s="38" t="s">
        <v>86</v>
      </c>
      <c r="E56" s="38"/>
      <c r="F56" s="38"/>
      <c r="G56" s="39"/>
      <c r="H56" s="39"/>
      <c r="I56" s="97">
        <f>SUBTOTAL(9,I57:I59)</f>
        <v>75449.67</v>
      </c>
      <c r="R56" s="97">
        <f>SUBTOTAL(9,R57:R59)</f>
        <v>4045.31</v>
      </c>
      <c r="S56" s="104"/>
    </row>
    <row r="57" spans="3:20" x14ac:dyDescent="0.25">
      <c r="C57" s="31"/>
      <c r="D57" s="32" t="s">
        <v>40</v>
      </c>
      <c r="E57" s="32" t="s">
        <v>41</v>
      </c>
      <c r="F57" s="32"/>
      <c r="G57" s="33"/>
      <c r="H57" s="33"/>
      <c r="I57" s="99">
        <f>SUBTOTAL(9,I58:I59)</f>
        <v>75449.67</v>
      </c>
      <c r="R57" s="99">
        <f>SUBTOTAL(9,R58:R59)</f>
        <v>4045.31</v>
      </c>
      <c r="S57" s="98"/>
    </row>
    <row r="58" spans="3:20" x14ac:dyDescent="0.25">
      <c r="C58" s="34"/>
      <c r="D58" s="34"/>
      <c r="E58" s="35" t="s">
        <v>87</v>
      </c>
      <c r="F58" s="35" t="s">
        <v>88</v>
      </c>
      <c r="G58" s="36"/>
      <c r="H58" s="36"/>
      <c r="I58" s="101">
        <f>SUBTOTAL(9,I59:I59)</f>
        <v>75449.67</v>
      </c>
      <c r="R58" s="101">
        <f>SUBTOTAL(9,R59:R59)</f>
        <v>4045.31</v>
      </c>
      <c r="S58" s="100"/>
    </row>
    <row r="59" spans="3:20" ht="23.25" x14ac:dyDescent="0.25">
      <c r="C59" s="37"/>
      <c r="D59" s="37"/>
      <c r="E59" s="37"/>
      <c r="F59" s="37" t="s">
        <v>89</v>
      </c>
      <c r="G59" s="37" t="s">
        <v>90</v>
      </c>
      <c r="H59" s="37"/>
      <c r="I59" s="103">
        <v>75449.67</v>
      </c>
      <c r="R59" s="103">
        <v>4045.31</v>
      </c>
      <c r="S59" s="62" t="s">
        <v>91</v>
      </c>
      <c r="T59" s="62" t="s">
        <v>92</v>
      </c>
    </row>
    <row r="60" spans="3:20" ht="18.75" x14ac:dyDescent="0.25">
      <c r="I60" s="94">
        <f>I54+I55+I59</f>
        <v>425449.67</v>
      </c>
      <c r="R60" s="94">
        <f>R54+R55+R59</f>
        <v>51957.31</v>
      </c>
      <c r="S60" s="105"/>
    </row>
  </sheetData>
  <mergeCells count="4">
    <mergeCell ref="U30:V30"/>
    <mergeCell ref="U31:V31"/>
    <mergeCell ref="U32:V32"/>
    <mergeCell ref="L52:O52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PLAN 2025.-2027.</vt:lpstr>
      <vt:lpstr>Izvršenje 2023</vt:lpstr>
      <vt:lpstr>'Izvršenje 2023'!Podrucje_ispisa</vt:lpstr>
      <vt:lpstr>'PLAN 2025.-2027.'!Podrucje_ispisa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mklicek</dc:creator>
  <cp:lastModifiedBy>mklicek</cp:lastModifiedBy>
  <cp:lastPrinted>2024-12-09T10:03:52Z</cp:lastPrinted>
  <dcterms:created xsi:type="dcterms:W3CDTF">2019-09-19T10:01:23Z</dcterms:created>
  <dcterms:modified xsi:type="dcterms:W3CDTF">2024-12-14T13:24:13Z</dcterms:modified>
</cp:coreProperties>
</file>