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VELJAČA 2025\"/>
    </mc:Choice>
  </mc:AlternateContent>
  <xr:revisionPtr revIDLastSave="0" documentId="13_ncr:1_{FBEFD955-68C3-4CEA-8264-5EE969A5BD07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Sheet1!$A$155:$J$155</definedName>
    <definedName name="__QRadni__">Sheet1!$B$5:$J$5</definedName>
    <definedName name="_xlnm._FilterDatabase" localSheetId="0" hidden="1">Sheet1!$A$4:$J$4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136" i="1"/>
  <c r="E135" i="1"/>
  <c r="E134" i="1"/>
  <c r="E80" i="1"/>
  <c r="E124" i="1"/>
  <c r="E73" i="1"/>
  <c r="E75" i="1"/>
  <c r="E84" i="1"/>
  <c r="E11" i="1"/>
  <c r="E81" i="1"/>
  <c r="E83" i="1"/>
  <c r="E152" i="1" l="1"/>
  <c r="E72" i="1"/>
  <c r="E147" i="1" l="1"/>
  <c r="E154" i="1"/>
  <c r="E98" i="1" l="1"/>
  <c r="E118" i="1" l="1"/>
</calcChain>
</file>

<file path=xl/sharedStrings.xml><?xml version="1.0" encoding="utf-8"?>
<sst xmlns="http://schemas.openxmlformats.org/spreadsheetml/2006/main" count="1306" uniqueCount="547">
  <si>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</si>
  <si>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</si>
  <si>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</si>
  <si>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</si>
  <si>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</si>
  <si>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</si>
  <si>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</si>
  <si>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</si>
  <si>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</si>
  <si>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</si>
  <si>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DC Doctorate Paneuropean Studies</t>
  </si>
  <si>
    <t>EISENSTADT</t>
  </si>
  <si>
    <t>EUR</t>
  </si>
  <si>
    <t>2025/2</t>
  </si>
  <si>
    <t>3721</t>
  </si>
  <si>
    <t>Naknade građanima i kućanstvima u novcu</t>
  </si>
  <si>
    <t>GRAD KOPRIVNICA</t>
  </si>
  <si>
    <t>62112914641</t>
  </si>
  <si>
    <t>Zrinski trg 1, KOPRIVNICA</t>
  </si>
  <si>
    <t>3237</t>
  </si>
  <si>
    <t>Intelektualne i osobne usluge</t>
  </si>
  <si>
    <t>3211</t>
  </si>
  <si>
    <t>Službena putovanja</t>
  </si>
  <si>
    <t>3213</t>
  </si>
  <si>
    <t>Stručno usavršavanje zaposlenika</t>
  </si>
  <si>
    <t>3241</t>
  </si>
  <si>
    <t>Naknade troškova osobama izvan radnog odnosa</t>
  </si>
  <si>
    <t>LINKS d.o.o.</t>
  </si>
  <si>
    <t>32614011568</t>
  </si>
  <si>
    <t>Ljubljanska ulica 2a, SVETA NEDELJA</t>
  </si>
  <si>
    <t>3299</t>
  </si>
  <si>
    <t>Ostali nespomenuti rashodi poslovanja</t>
  </si>
  <si>
    <t>PREHRAMBENO-BIOTEHNOLOŠKI FAKULTET</t>
  </si>
  <si>
    <t>47824453867</t>
  </si>
  <si>
    <t>Pierottijeva ul. 6, ZAGREB</t>
  </si>
  <si>
    <t>VINCEK D.O.O.</t>
  </si>
  <si>
    <t>96055453244</t>
  </si>
  <si>
    <t>Varaždinska ulica, odvojak II br. 2, Jalkovec, VARAŽDIN</t>
  </si>
  <si>
    <t>3231</t>
  </si>
  <si>
    <t>Usluge telefona, interneta, pošte i prijevoza</t>
  </si>
  <si>
    <t>JAVNI BILJEŽNIK LJILJANA VODOPIJA ČENGIĆ</t>
  </si>
  <si>
    <t>3295</t>
  </si>
  <si>
    <t>Pristojbe i naknade</t>
  </si>
  <si>
    <t>NORVEL obrt za savjetovanje i istraživanje</t>
  </si>
  <si>
    <t>MOBITEL CENTAR ERLA Servis vl. Erlino Košćak</t>
  </si>
  <si>
    <t>06725806970</t>
  </si>
  <si>
    <t>Jurija Habdelića 2, VARAŽDIN</t>
  </si>
  <si>
    <t>4222</t>
  </si>
  <si>
    <t>Komunikacijska oprema</t>
  </si>
  <si>
    <t>E-TOURS D.O.O.</t>
  </si>
  <si>
    <t>11578972258</t>
  </si>
  <si>
    <t>Garićgradska, ZAGREB</t>
  </si>
  <si>
    <t>DALBO D.O.O.</t>
  </si>
  <si>
    <t>27619887407</t>
  </si>
  <si>
    <t>Braće Vidocić 18, VARAžDIN</t>
  </si>
  <si>
    <t>Gradsko komun. poduzeće KOMUNALAC d.o.o.</t>
  </si>
  <si>
    <t>41412434130</t>
  </si>
  <si>
    <t>Mosna 15, KOPRIVNICA</t>
  </si>
  <si>
    <t>3433</t>
  </si>
  <si>
    <t>Zatezne kamate</t>
  </si>
  <si>
    <t>C.I.A.K. AUTO d.o.o. Posl. Čakovec</t>
  </si>
  <si>
    <t>62595301902</t>
  </si>
  <si>
    <t>Braće Garner 14, ČAKOVEC</t>
  </si>
  <si>
    <t>3224</t>
  </si>
  <si>
    <t>Materijal i dijelovi za tekuće i investicijsko održavanje</t>
  </si>
  <si>
    <t>SVEUČILIŠTE JOSIPA J. STROSSMAYERA U OSIJEKU Odjel za biologiju</t>
  </si>
  <si>
    <t>78808975734</t>
  </si>
  <si>
    <t>Cara Hadrijena 8a, OSIJEK</t>
  </si>
  <si>
    <t>LEXPERA d.o.o.</t>
  </si>
  <si>
    <t>79506290597</t>
  </si>
  <si>
    <t>Tuškanova 37, ZAGREB</t>
  </si>
  <si>
    <t>3221</t>
  </si>
  <si>
    <t>Uredski materijal i ostali materijalni rashodi</t>
  </si>
  <si>
    <t>MYBOTSHOP GmbH Auf dem Driesch 60</t>
  </si>
  <si>
    <t>Bergheim</t>
  </si>
  <si>
    <t>4227</t>
  </si>
  <si>
    <t>Uređaji, strojevi i oprema za ostale namjene</t>
  </si>
  <si>
    <t>ČISTOćA D.O.O.</t>
  </si>
  <si>
    <t>02371889218</t>
  </si>
  <si>
    <t>O.Price 13, VARAŽDIN</t>
  </si>
  <si>
    <t>3234</t>
  </si>
  <si>
    <t>Komunalne usluge</t>
  </si>
  <si>
    <t>EXPERTUM D.O.O.</t>
  </si>
  <si>
    <t>13196616444</t>
  </si>
  <si>
    <t>Tina Ujevića 17, VARAŽDIN</t>
  </si>
  <si>
    <t>3239</t>
  </si>
  <si>
    <t>Ostale usluge</t>
  </si>
  <si>
    <t>PROELEKTRONIKA d.o.o.</t>
  </si>
  <si>
    <t>14195921136</t>
  </si>
  <si>
    <t>Radnička cesta 177, ZAGREB</t>
  </si>
  <si>
    <t>CROATIA OSIGURANJE D.D.</t>
  </si>
  <si>
    <t>26187994862</t>
  </si>
  <si>
    <t>Miramarska 22, ZAGREB</t>
  </si>
  <si>
    <t>3292</t>
  </si>
  <si>
    <t>Premije osiguranja</t>
  </si>
  <si>
    <t>INA D.D.</t>
  </si>
  <si>
    <t>27759560625</t>
  </si>
  <si>
    <t>Avenija V. Holjevca10, ZAGREB</t>
  </si>
  <si>
    <t>3223</t>
  </si>
  <si>
    <t>Energija</t>
  </si>
  <si>
    <t>JAVNA VATROGASNA POSTROJBA GRADA VARAŽDINA</t>
  </si>
  <si>
    <t>31995833807</t>
  </si>
  <si>
    <t>TRENKOVA 44, VARAŽDIN</t>
  </si>
  <si>
    <t>3232</t>
  </si>
  <si>
    <t>Usluge tekućeg i investicijskog održavanja</t>
  </si>
  <si>
    <t>ROG D.O.O.</t>
  </si>
  <si>
    <t>39483344029</t>
  </si>
  <si>
    <t>B. RADIĆA 147, VARAŽDIN</t>
  </si>
  <si>
    <t>3225</t>
  </si>
  <si>
    <t>Sitni inventar i autogume</t>
  </si>
  <si>
    <t>HEP - ODS d.o.o. ELEKTRA KOPRIVNICA</t>
  </si>
  <si>
    <t>46830600751</t>
  </si>
  <si>
    <t>Hrvatske državnosti 32, KOPRIVNICA</t>
  </si>
  <si>
    <t>ALCA D.O.O. ZAGREB</t>
  </si>
  <si>
    <t>58353015102</t>
  </si>
  <si>
    <t>Žitnjak bb, ZAGREB</t>
  </si>
  <si>
    <t>STUDENTSKI CENTAR U VARAŽDINU</t>
  </si>
  <si>
    <t>64945507350</t>
  </si>
  <si>
    <t>Ulica kralja Petra Krešimira IV 42, VARAŽDIN</t>
  </si>
  <si>
    <t>Cleaning Solutions j.d.o.o.</t>
  </si>
  <si>
    <t>66323006436</t>
  </si>
  <si>
    <t>Kućanska ulica 14, VARAŽDIN</t>
  </si>
  <si>
    <t>KING ICT D.O.O.</t>
  </si>
  <si>
    <t>67001695549</t>
  </si>
  <si>
    <t>Buzinski prilaz 10, ZAGREB</t>
  </si>
  <si>
    <t>Telemach Hrvatska d.o.o.</t>
  </si>
  <si>
    <t>70133616033</t>
  </si>
  <si>
    <t>Josipa Marohnića 1, ZAGREB</t>
  </si>
  <si>
    <t>BIOVIT D.O.O.</t>
  </si>
  <si>
    <t>73275412890</t>
  </si>
  <si>
    <t>Varaždinska ulica - odvojak II 15, JALKOVEC</t>
  </si>
  <si>
    <t>BELAJ D.O.O. VARAŽDIN</t>
  </si>
  <si>
    <t>74006494666</t>
  </si>
  <si>
    <t>F. KURELCA 11, VARAŽDIN</t>
  </si>
  <si>
    <t>MIPCRO D.O.O.</t>
  </si>
  <si>
    <t>74266568215</t>
  </si>
  <si>
    <t>Dr. Adalberta Georgijevića 3, IVANEC</t>
  </si>
  <si>
    <t>HP-HRVATSKA POŠTA D.D.</t>
  </si>
  <si>
    <t>87311810356</t>
  </si>
  <si>
    <t>JURIŠIĆEVA 13, ZAGREB</t>
  </si>
  <si>
    <t>RU- VE d.o.o.</t>
  </si>
  <si>
    <t>88470929840</t>
  </si>
  <si>
    <t>V. Nazora 10, SVETA NEDJELJA</t>
  </si>
  <si>
    <t>3431</t>
  </si>
  <si>
    <t>Bankarske usluge i usluge platnog prometa</t>
  </si>
  <si>
    <t>Plaće za redovan rad</t>
  </si>
  <si>
    <t>Doprinosi za obvezno zdravstveno osiguranje</t>
  </si>
  <si>
    <t>Naknade za prijevoz, za rad na terenu i odvojeni život</t>
  </si>
  <si>
    <t>KOPRIVNIČKE VODE D.O.O.</t>
  </si>
  <si>
    <t>20998990299</t>
  </si>
  <si>
    <t>MOSNA 15a, KOPRIVNICA</t>
  </si>
  <si>
    <t>AUTOMOBIL LONČAR D.O.O.</t>
  </si>
  <si>
    <t>30081527443</t>
  </si>
  <si>
    <t>GOSPODARSKA 29c, VARAŽDIN</t>
  </si>
  <si>
    <t>VARKOM VARAŽDIN</t>
  </si>
  <si>
    <t>39048902955</t>
  </si>
  <si>
    <t>Trg bana Jelačića 15, VARAŽDIN</t>
  </si>
  <si>
    <t>FINANCIJSKA AGENCIJA</t>
  </si>
  <si>
    <t>85821130368</t>
  </si>
  <si>
    <t>Ulica grada Vukovara 70, ZAGREB</t>
  </si>
  <si>
    <t>ENGINEERING AND TECHNOLOGY PUBLISHING</t>
  </si>
  <si>
    <t>2875 MAYFIELD AVE, SANBERNARDINO, UNITED STATES</t>
  </si>
  <si>
    <t>ALFA D.D.</t>
  </si>
  <si>
    <t>07189160632</t>
  </si>
  <si>
    <t>NOVA VES 23A, ZAGREB</t>
  </si>
  <si>
    <t>4241</t>
  </si>
  <si>
    <t>Knjige</t>
  </si>
  <si>
    <t>JAKOPIĆ travel turistička agencija</t>
  </si>
  <si>
    <t>19916402178</t>
  </si>
  <si>
    <t>Katarine Zrinski 2, ČAKOVEC</t>
  </si>
  <si>
    <t>SVEUČILIŠTE U ZAGREBU GRAFIČKI FAKULTET</t>
  </si>
  <si>
    <t>25564990903</t>
  </si>
  <si>
    <t>Getaldićeva 2, ZAGREB</t>
  </si>
  <si>
    <t>MESSER CROATIA PLIN</t>
  </si>
  <si>
    <t>32179081874</t>
  </si>
  <si>
    <t>Industrijska 1, Zaprešić</t>
  </si>
  <si>
    <t>3235</t>
  </si>
  <si>
    <t>Zakupnine i najamnine</t>
  </si>
  <si>
    <t>CANTUS d.o.o.</t>
  </si>
  <si>
    <t>35289396071</t>
  </si>
  <si>
    <t>Berislavićeva 9, ZAGREB</t>
  </si>
  <si>
    <t>COTRA D.O.O.</t>
  </si>
  <si>
    <t>36080822108</t>
  </si>
  <si>
    <t>Ivana Severa 17, VARAŽDIN</t>
  </si>
  <si>
    <t>ŠKOLSKA KNJIGA D.D.</t>
  </si>
  <si>
    <t>38967655335</t>
  </si>
  <si>
    <t>Masarikova 28, ZAGREB</t>
  </si>
  <si>
    <t>STIV MED d.o.o.</t>
  </si>
  <si>
    <t>41280267782</t>
  </si>
  <si>
    <t>Majstorska 11, ZAGREB</t>
  </si>
  <si>
    <t>Audio pro artist d.o.o.</t>
  </si>
  <si>
    <t>42694751279</t>
  </si>
  <si>
    <t>Bana Jelačića 64, VIŠNJEVAC</t>
  </si>
  <si>
    <t>NOVEL CENTAR D.O.O.</t>
  </si>
  <si>
    <t>58059783044</t>
  </si>
  <si>
    <t>Kolarova 9, ZAGREB</t>
  </si>
  <si>
    <t>AGENCIJA ZA KOMERCIJALNU DJELATNOST- AKD</t>
  </si>
  <si>
    <t>58843087891</t>
  </si>
  <si>
    <t>SAVSKA 31, ZAGREB</t>
  </si>
  <si>
    <t>PAKO D.O.O.</t>
  </si>
  <si>
    <t>64210805222</t>
  </si>
  <si>
    <t>Bilogorska 13, KOPRIVNICA</t>
  </si>
  <si>
    <t>AUTOSTAKLO BINGO d.o.o.</t>
  </si>
  <si>
    <t>64291636756</t>
  </si>
  <si>
    <t>ČAKOVEČKA 124, PUŠĆINE, NEDELIŠĆE</t>
  </si>
  <si>
    <t>MEĐIMURKA BS D.O.O.</t>
  </si>
  <si>
    <t>68372221964</t>
  </si>
  <si>
    <t>TRG REPUBLIKE 6, ČAKOVEC</t>
  </si>
  <si>
    <t>HRT - HRVATSKA RADIOTELEVIZIJA</t>
  </si>
  <si>
    <t>68419124305</t>
  </si>
  <si>
    <t>PRISAVLJE 3, ZAGREB</t>
  </si>
  <si>
    <t>PEVEX D.D.</t>
  </si>
  <si>
    <t>73660371074</t>
  </si>
  <si>
    <t>Savska cesta 84, SESVETE</t>
  </si>
  <si>
    <t>MEDICINSKA NAKLADA</t>
  </si>
  <si>
    <t>78790858154</t>
  </si>
  <si>
    <t>Cankareva 13, ZAGREB</t>
  </si>
  <si>
    <t>Hanza Media d.o.o</t>
  </si>
  <si>
    <t>79517545745</t>
  </si>
  <si>
    <t>Koranska 2, ZAGREB</t>
  </si>
  <si>
    <t>PODRAVINA EXPRESS TOURS d.o.o.</t>
  </si>
  <si>
    <t>82179299418</t>
  </si>
  <si>
    <t>Trg sv. Jurja 1, ĐURĐEVAC</t>
  </si>
  <si>
    <t>TIM4PIN D.O.O.</t>
  </si>
  <si>
    <t>83718300522</t>
  </si>
  <si>
    <t>Šumetlička 41, ZAGREB</t>
  </si>
  <si>
    <t>VATROBRAN D.O.O.</t>
  </si>
  <si>
    <t>87890795742</t>
  </si>
  <si>
    <t>VLADIMIRA NAZORA 14, NOVI MAROF</t>
  </si>
  <si>
    <t>FILOZOFSKI FAKULTET ZAGREB</t>
  </si>
  <si>
    <t>90633715804</t>
  </si>
  <si>
    <t>I. Lučića 3, ZAGREB</t>
  </si>
  <si>
    <t>GASTROCOM d.o.o.</t>
  </si>
  <si>
    <t>97020558931</t>
  </si>
  <si>
    <t>S.S. Kranjčevića 12/I, VARAŽDIN</t>
  </si>
  <si>
    <t>STALNI SUD. TUMAČ SNJEŽANA H. PAVLEK</t>
  </si>
  <si>
    <t>VISOKA ŠOLA ZA ZDRAVSTVO</t>
  </si>
  <si>
    <t>Na loko 2, NOVO MESTO</t>
  </si>
  <si>
    <t>HEP-Plin d.o.o. Osijek</t>
  </si>
  <si>
    <t>41317489366</t>
  </si>
  <si>
    <t>Ulica cara Hadrijana 7, OSIJEK</t>
  </si>
  <si>
    <t>HEP - OPSKRBA d.o.o.</t>
  </si>
  <si>
    <t>63073332379</t>
  </si>
  <si>
    <t>Ulica grada Vukovara 37, ZAGREB</t>
  </si>
  <si>
    <t>UDRUGA ZA PROMICANJE KULTURE AUTOMOBILA I DIZAJNA SCUDERIA</t>
  </si>
  <si>
    <t>KOPITEHNA D.O.O. VARAŽDIN</t>
  </si>
  <si>
    <t>12585203084</t>
  </si>
  <si>
    <t>Varaždinska ulica odvojak III. br. 2., VARAŽDIN</t>
  </si>
  <si>
    <t>JAVNA VATROGASNA POSTROJBA GRADA KOPRIVNICE</t>
  </si>
  <si>
    <t>16767340001</t>
  </si>
  <si>
    <t>Oružanska 1, KOPRIVNICA</t>
  </si>
  <si>
    <t>SPP KONZALTING</t>
  </si>
  <si>
    <t>17497489416</t>
  </si>
  <si>
    <t>Trstenjakova 3, VARAŽDIN</t>
  </si>
  <si>
    <t>STYRIA MEDIJSKI SERVISI d.o.o.</t>
  </si>
  <si>
    <t>29005509482</t>
  </si>
  <si>
    <t>Oreškovićeva 6H/1, ZAGREB-SLOBOŠTINA</t>
  </si>
  <si>
    <t>SIGNETA d.o.o.</t>
  </si>
  <si>
    <t>30641829498</t>
  </si>
  <si>
    <t>Pantovčak 37, ZAGREB</t>
  </si>
  <si>
    <t>SUPERPRINT DIGITALNA TISKARA</t>
  </si>
  <si>
    <t>31246592766</t>
  </si>
  <si>
    <t>Opatička 5/1, KOPRIVNICA</t>
  </si>
  <si>
    <t>AUTO CENTAR KOS D.O.O.</t>
  </si>
  <si>
    <t>33437375299</t>
  </si>
  <si>
    <t>Cehovska 18, VARAŽDIN</t>
  </si>
  <si>
    <t>BALTAZAR D.O.O.</t>
  </si>
  <si>
    <t>59861399113</t>
  </si>
  <si>
    <t>Obrtnička 6, KOPRIVNICA</t>
  </si>
  <si>
    <t>HRVATSKA POŠTANSKA BANKA D.D.</t>
  </si>
  <si>
    <t>87939104217</t>
  </si>
  <si>
    <t>JURIŠIĆEVA  ULICA 4, ZAGREB</t>
  </si>
  <si>
    <t>SIS IT d.o.o. za računalne i srodne djelatnosti, trgovinu i usluge</t>
  </si>
  <si>
    <t>90784191526</t>
  </si>
  <si>
    <t>Gibanička 3, KOPRIVNICA</t>
  </si>
  <si>
    <t>GRAD ĐURĐEVAC</t>
  </si>
  <si>
    <t>98691330244</t>
  </si>
  <si>
    <t>STJEPANA RADIĆA 1, ĐURĐEVAC</t>
  </si>
  <si>
    <t>BC GRUP A.S. (MUHAMMED VEYSEL KAYA)</t>
  </si>
  <si>
    <t>Mustafa Kemal Mah. 2134. Sok Dereli, Ankara</t>
  </si>
  <si>
    <t>3233</t>
  </si>
  <si>
    <t>Usluge promidžbe i informiranja</t>
  </si>
  <si>
    <t>FRAME j.d.o.o.</t>
  </si>
  <si>
    <t>80502704180</t>
  </si>
  <si>
    <t>Florijanski trg 15, KOPRIVNICA</t>
  </si>
  <si>
    <t>KREATIVNO, obrt za kreativne usluge vl. Zvonimir Mikašek</t>
  </si>
  <si>
    <t>3238</t>
  </si>
  <si>
    <t>Računalne usluge</t>
  </si>
  <si>
    <t>GRAD VARAŽDIN</t>
  </si>
  <si>
    <t>13269011531</t>
  </si>
  <si>
    <t>Trg Kralja Tomislava 1, VARAžDIN</t>
  </si>
  <si>
    <t>PLODINE D.D.</t>
  </si>
  <si>
    <t>92510683607</t>
  </si>
  <si>
    <t>Ruziceva 29, RIJEKA</t>
  </si>
  <si>
    <t>94861896505</t>
  </si>
  <si>
    <t>A. Stepinca 1, VARAŽDIN</t>
  </si>
  <si>
    <t>KTC D.D.</t>
  </si>
  <si>
    <t>95970838122</t>
  </si>
  <si>
    <t>Nikole Tesle 18, KRIžEVCI</t>
  </si>
  <si>
    <t>EMILY SJAJ, obrt za čišćenje</t>
  </si>
  <si>
    <t>ROBI obrt za poslovne usluge i proizvodnju</t>
  </si>
  <si>
    <t>SOUTH FLORIDA PUBLICATIONS LTDA</t>
  </si>
  <si>
    <t>1191 E Newport Center Dr. #103, Deerfield Beach, FL 33442 - Fl</t>
  </si>
  <si>
    <t>AUTOBUSNI PRIJEVOZ d.o.o.</t>
  </si>
  <si>
    <t>15263066301</t>
  </si>
  <si>
    <t>Gospodarska 56, VARAŽDIN</t>
  </si>
  <si>
    <t>KARMAT D.O.O.</t>
  </si>
  <si>
    <t>19445585303</t>
  </si>
  <si>
    <t>Trg bana J.Jelačića 7a, KOPRIVNICA</t>
  </si>
  <si>
    <t>METEOR TRGOVINA D.O.O.</t>
  </si>
  <si>
    <t>22113793679</t>
  </si>
  <si>
    <t>Optujska 12, VARAŽDIN</t>
  </si>
  <si>
    <t>MIKOL D.O.O.</t>
  </si>
  <si>
    <t>31545507170</t>
  </si>
  <si>
    <t>STJEPANA BENCEA 10, ČAKOVEC</t>
  </si>
  <si>
    <t>StatVall</t>
  </si>
  <si>
    <t>46467166334</t>
  </si>
  <si>
    <t>Ferde Rusana 154, VIROVITICA</t>
  </si>
  <si>
    <t>SANITACIJA d.o.o. ZAGREB</t>
  </si>
  <si>
    <t>85987734468</t>
  </si>
  <si>
    <t>TIŠINSKA ULICA 15, ZAGREB</t>
  </si>
  <si>
    <t>JAVNI BILJEŽNIK BRUNO HRVATIN</t>
  </si>
  <si>
    <t>JAVNI BILJEŽNIK KRUNO RADAŠIĆ</t>
  </si>
  <si>
    <t>JB Vlasto Podgajski</t>
  </si>
  <si>
    <t>F.R. - CVJEĆARSTVO</t>
  </si>
  <si>
    <t>14191016780</t>
  </si>
  <si>
    <t>Jalkovečka 16, VARAŽDIN</t>
  </si>
  <si>
    <t>VIANA, obrt za usluge</t>
  </si>
  <si>
    <t>JAVNI BILJEžNIK MARINA OSTOVIĆ</t>
  </si>
  <si>
    <t>JAVNI BILJ. JAVORKA MARTINIĆ JAVNI BILJ. JAVORKA MARTINIĆ</t>
  </si>
  <si>
    <t>CAR WASH GORILLA j.d.o.o.</t>
  </si>
  <si>
    <t>43610142732</t>
  </si>
  <si>
    <t>Ulica Ljudevita Gaja 21, CESTICA</t>
  </si>
  <si>
    <t>Sveučilište Sjever</t>
  </si>
  <si>
    <r>
      <t>Izvješće o isplatama - po Naputku (</t>
    </r>
    <r>
      <rPr>
        <b/>
        <sz val="16"/>
        <color rgb="FFFF0000"/>
        <rFont val="Arial"/>
        <family val="2"/>
        <charset val="238"/>
      </rPr>
      <t>VELJAČA 2025.</t>
    </r>
    <r>
      <rPr>
        <b/>
        <sz val="16"/>
        <color indexed="8"/>
        <rFont val="Arial"/>
        <family val="2"/>
        <charset val="1"/>
      </rPr>
      <t>)</t>
    </r>
  </si>
  <si>
    <t>Godina: 2025. Datum dokumenta: od 01.02.2025 do 28.02.2025.</t>
  </si>
  <si>
    <t>SVEUČILIŠTE SJEVER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</si>
  <si>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</si>
  <si>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</si>
  <si>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</si>
  <si>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</si>
  <si>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</si>
  <si>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</si>
  <si>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</si>
  <si>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</si>
  <si>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GDPR</t>
  </si>
  <si>
    <t>HOST ALEN</t>
  </si>
  <si>
    <t>SAVIĆ ZVONIMIR</t>
  </si>
  <si>
    <t>3293</t>
  </si>
  <si>
    <t>Reprezentacija</t>
  </si>
  <si>
    <t>VŽ2018 d.o.o. (THE FAMILY)</t>
  </si>
  <si>
    <t>MEDIA NOVINE d.o.o.</t>
  </si>
  <si>
    <t>KREŠIMIR-FUTURA d.o.o.</t>
  </si>
  <si>
    <t>IN PROMOCIJA d.o.o.</t>
  </si>
  <si>
    <t>GASTRO-TIM d.o.o.</t>
  </si>
  <si>
    <t>OPG HARAČI MIROSLAV</t>
  </si>
  <si>
    <t>PODRAVSKI LIST d.o.o.</t>
  </si>
  <si>
    <t>VARAŽDINSKE VIJESTI d.d.</t>
  </si>
  <si>
    <t>NARODNE NOVINE d.d.</t>
  </si>
  <si>
    <t>VARAŽDINTOURS PUTNIČKA AGENCIJA</t>
  </si>
  <si>
    <t>OPG NADA MATOČEC</t>
  </si>
  <si>
    <t>JULIA TEAMGEIST</t>
  </si>
  <si>
    <t>MAGMA d.o.o.</t>
  </si>
  <si>
    <t>HERMO d.o.o.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</si>
  <si>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</si>
  <si>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</si>
  <si>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</si>
  <si>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</si>
  <si>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</si>
  <si>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</si>
  <si>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</si>
  <si>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</si>
  <si>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</si>
  <si>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</si>
  <si>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</si>
  <si>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</si>
  <si>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</si>
  <si>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</si>
  <si>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</si>
  <si>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</si>
  <si>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</si>
  <si>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</si>
  <si>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</si>
  <si>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</si>
  <si>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</si>
  <si>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</si>
  <si>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</si>
  <si>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</si>
  <si>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</si>
  <si>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</si>
  <si>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</si>
  <si>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</si>
  <si>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</si>
  <si>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</si>
  <si>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</si>
  <si>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</si>
  <si>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</si>
  <si>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</si>
  <si>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</si>
  <si>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</si>
  <si>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</si>
  <si>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</si>
  <si>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</si>
  <si>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</si>
  <si>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</si>
  <si>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</si>
  <si>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</si>
  <si>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</si>
  <si>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</si>
  <si>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</si>
  <si>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</si>
  <si>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</si>
  <si>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</si>
  <si>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</si>
  <si>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</si>
  <si>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</si>
  <si>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</si>
  <si>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</si>
  <si>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</si>
  <si>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</si>
  <si>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</si>
  <si>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</si>
  <si>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</si>
  <si>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</si>
  <si>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</si>
  <si>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</si>
  <si>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</si>
  <si>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</si>
  <si>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</si>
  <si>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</si>
  <si>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</si>
  <si>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</si>
  <si>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</si>
  <si>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</si>
  <si>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</si>
  <si>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</si>
  <si>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</si>
  <si>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</si>
  <si>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</si>
  <si>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</si>
  <si>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1.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</si>
  <si>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</si>
  <si>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</si>
  <si>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</si>
  <si>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</si>
  <si>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</si>
  <si>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</si>
  <si>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</si>
  <si>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</si>
  <si>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</si>
  <si>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</si>
  <si>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</si>
  <si>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</si>
  <si>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</si>
  <si>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</si>
  <si>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</si>
  <si>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</si>
  <si>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</si>
  <si>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</si>
  <si>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</si>
  <si>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</si>
  <si>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</si>
  <si>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</si>
  <si>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</si>
  <si>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</si>
  <si>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</si>
  <si>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</si>
  <si>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</si>
  <si>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</si>
  <si>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</si>
  <si>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</si>
  <si>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</si>
  <si>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</si>
  <si>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</si>
  <si>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</si>
  <si>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</si>
  <si>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</si>
  <si>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</si>
  <si>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</si>
  <si>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78197242725</t>
  </si>
  <si>
    <t>Braće Radića 1, Braće Radić 1</t>
  </si>
  <si>
    <t>KRAŠ prehrambena industrija d.d.</t>
  </si>
  <si>
    <t>94989605030</t>
  </si>
  <si>
    <t>Ravnice 48, ZAGREB</t>
  </si>
  <si>
    <t>79517967255</t>
  </si>
  <si>
    <t>Krešimira Filića 114/b, VARAŽDIN</t>
  </si>
  <si>
    <t>37268927073</t>
  </si>
  <si>
    <t>KRALJA TOMISLAVA 2, ČAKOVEC</t>
  </si>
  <si>
    <t>99386047584</t>
  </si>
  <si>
    <t>Ivanečko naselje 1/D, IVANEC</t>
  </si>
  <si>
    <t>58110346325</t>
  </si>
  <si>
    <t>Nikole Tesle 1/A, MALA SUBOTICA</t>
  </si>
  <si>
    <t>64588051715</t>
  </si>
  <si>
    <t>BRAĆE RADIĆA 102, VARAŽDIN</t>
  </si>
  <si>
    <t>27495866747</t>
  </si>
  <si>
    <t>89407840770</t>
  </si>
  <si>
    <t>SUPILOVA 7B, VARAŽDIN</t>
  </si>
  <si>
    <t>64546066176</t>
  </si>
  <si>
    <t>Savski gaj XIII. put 6, ZAGREB</t>
  </si>
  <si>
    <t>G.D. DIZAJN, OBRT ZA RAČUNALSTVO,USLUGE I TRGOVINU</t>
  </si>
  <si>
    <t>Trg M. Pavlinovića 5, SPLIT</t>
  </si>
  <si>
    <t>16031445449</t>
  </si>
  <si>
    <t>65673920115</t>
  </si>
  <si>
    <t>Varaždinska ulica - odvojak I 14, JALKOVEC</t>
  </si>
  <si>
    <t>IVAN CVITKOVIĆ</t>
  </si>
  <si>
    <t>ANTE KLEČINA</t>
  </si>
  <si>
    <t>LJUDEVIT KRPAN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</si>
  <si>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(32371 Autorski honorari - ukupan trošak)</t>
    </r>
  </si>
  <si>
    <t>MILAN KLJAJIN</t>
  </si>
  <si>
    <t>DARKO KOVAČIĆ</t>
  </si>
  <si>
    <t>NENAD VERTOVŠEK</t>
  </si>
  <si>
    <t>BOŽIDAR HORVAT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</si>
  <si>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</si>
  <si>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t>STJEPAN MATKOVIĆ</t>
  </si>
  <si>
    <t>KREŠO ZADRO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</si>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</sst>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6"/>
      <color rgb="FFFF0000"/>
      <name val="Arial"/>
      <family val="2"/>
      <charset val="238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4" fontId="9" fillId="3" borderId="0" xfId="0" applyNumberFormat="1" applyFont="1" applyFill="1"/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 applyAlignment="1">
      <alignment horizontal="center"/>
    </xf>
    <xf numFmtId="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" fontId="12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3" fillId="0" borderId="0" xfId="0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4" fontId="12" fillId="0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Fill="1"/>
    <xf numFmtId="0" fontId="9" fillId="3" borderId="0" xfId="0" applyFont="1" applyFill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7"/>
  <sheetViews>
    <sheetView tabSelected="1" view="pageBreakPreview" zoomScale="60" zoomScaleNormal="110" workbookViewId="0">
      <pane ySplit="4" topLeftCell="A5" activePane="bottomLeft" state="frozen"/>
      <selection pane="bottomLeft" activeCell="B158" sqref="B158"/>
    </sheetView>
  </sheetViews>
  <sheetFormatPr defaultColWidth="9.140625" defaultRowHeight="15" x14ac:dyDescent="0.25"/>
  <cols>
    <col min="1" max="1" width="7.28515625" style="17" customWidth="1"/>
    <col min="2" max="2" width="45.5703125" customWidth="1"/>
    <col min="3" max="3" width="14.140625" customWidth="1"/>
    <col min="4" max="4" width="39.7109375" customWidth="1"/>
    <col min="5" max="5" width="15.5703125" customWidth="1"/>
    <col min="6" max="6" width="6.5703125" style="17" customWidth="1"/>
    <col min="7" max="7" width="8.28515625" style="17" customWidth="1"/>
    <col min="8" max="8" width="9.5703125" style="17" customWidth="1"/>
    <col min="9" max="9" width="49.5703125" customWidth="1"/>
    <col min="10" max="10" width="21.7109375" style="17" customWidth="1"/>
  </cols>
  <sheetData>
    <row r="1" spans="1:11" ht="23.25" x14ac:dyDescent="0.35">
      <c r="A1" s="29" t="s">
        <v>333</v>
      </c>
      <c r="B1" s="29"/>
      <c r="C1" s="29"/>
      <c r="D1" s="29"/>
      <c r="E1" s="29"/>
      <c r="F1" s="29"/>
      <c r="G1" s="29"/>
      <c r="J1" s="18"/>
      <c r="K1" s="2"/>
    </row>
    <row r="2" spans="1:11" ht="27" customHeight="1" x14ac:dyDescent="0.25">
      <c r="A2" s="30" t="s">
        <v>334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" customHeight="1" x14ac:dyDescent="0.25">
      <c r="A3" s="31" t="s">
        <v>335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23" customFormat="1" x14ac:dyDescent="0.25">
      <c r="A5" s="25" t="s">
        <v>440</v>
      </c>
      <c r="B5" s="12" t="s">
        <v>10</v>
      </c>
      <c r="C5" s="12"/>
      <c r="D5" s="12" t="s">
        <v>11</v>
      </c>
      <c r="E5" s="10">
        <v>9900</v>
      </c>
      <c r="F5" s="11" t="s">
        <v>12</v>
      </c>
      <c r="G5" s="11" t="s">
        <v>13</v>
      </c>
      <c r="H5" s="11" t="s">
        <v>14</v>
      </c>
      <c r="I5" s="12" t="s">
        <v>15</v>
      </c>
      <c r="J5" s="11" t="s">
        <v>336</v>
      </c>
    </row>
    <row r="6" spans="1:11" s="23" customFormat="1" x14ac:dyDescent="0.25">
      <c r="A6" s="25" t="s">
        <v>364</v>
      </c>
      <c r="B6" s="12" t="s">
        <v>16</v>
      </c>
      <c r="C6" s="12" t="s">
        <v>17</v>
      </c>
      <c r="D6" s="12" t="s">
        <v>18</v>
      </c>
      <c r="E6" s="10">
        <v>25583.18</v>
      </c>
      <c r="F6" s="11" t="s">
        <v>12</v>
      </c>
      <c r="G6" s="11" t="s">
        <v>13</v>
      </c>
      <c r="H6" s="11" t="s">
        <v>19</v>
      </c>
      <c r="I6" s="12" t="s">
        <v>20</v>
      </c>
      <c r="J6" s="11" t="s">
        <v>336</v>
      </c>
    </row>
    <row r="7" spans="1:11" s="23" customFormat="1" x14ac:dyDescent="0.25">
      <c r="A7" s="25" t="s">
        <v>365</v>
      </c>
      <c r="B7" s="12" t="s">
        <v>27</v>
      </c>
      <c r="C7" s="12" t="s">
        <v>28</v>
      </c>
      <c r="D7" s="12" t="s">
        <v>29</v>
      </c>
      <c r="E7" s="10">
        <v>117.93</v>
      </c>
      <c r="F7" s="11" t="s">
        <v>12</v>
      </c>
      <c r="G7" s="11" t="s">
        <v>13</v>
      </c>
      <c r="H7" s="11" t="s">
        <v>30</v>
      </c>
      <c r="I7" s="12" t="s">
        <v>31</v>
      </c>
      <c r="J7" s="11" t="s">
        <v>336</v>
      </c>
    </row>
    <row r="8" spans="1:11" s="23" customFormat="1" x14ac:dyDescent="0.25">
      <c r="A8" s="25" t="s">
        <v>366</v>
      </c>
      <c r="B8" s="12" t="s">
        <v>32</v>
      </c>
      <c r="C8" s="12" t="s">
        <v>33</v>
      </c>
      <c r="D8" s="12" t="s">
        <v>34</v>
      </c>
      <c r="E8" s="10">
        <v>1911.21</v>
      </c>
      <c r="F8" s="11" t="s">
        <v>12</v>
      </c>
      <c r="G8" s="11" t="s">
        <v>13</v>
      </c>
      <c r="H8" s="11" t="s">
        <v>14</v>
      </c>
      <c r="I8" s="12" t="s">
        <v>15</v>
      </c>
      <c r="J8" s="11" t="s">
        <v>336</v>
      </c>
    </row>
    <row r="9" spans="1:11" s="23" customFormat="1" x14ac:dyDescent="0.25">
      <c r="A9" s="25" t="s">
        <v>367</v>
      </c>
      <c r="B9" s="12" t="s">
        <v>35</v>
      </c>
      <c r="C9" s="12" t="s">
        <v>36</v>
      </c>
      <c r="D9" s="12" t="s">
        <v>37</v>
      </c>
      <c r="E9" s="10">
        <v>920</v>
      </c>
      <c r="F9" s="11" t="s">
        <v>12</v>
      </c>
      <c r="G9" s="11" t="s">
        <v>13</v>
      </c>
      <c r="H9" s="11" t="s">
        <v>38</v>
      </c>
      <c r="I9" s="12" t="s">
        <v>39</v>
      </c>
      <c r="J9" s="11" t="s">
        <v>336</v>
      </c>
    </row>
    <row r="10" spans="1:11" s="23" customFormat="1" x14ac:dyDescent="0.25">
      <c r="A10" s="25" t="s">
        <v>368</v>
      </c>
      <c r="B10" s="12" t="s">
        <v>44</v>
      </c>
      <c r="C10" s="12" t="s">
        <v>45</v>
      </c>
      <c r="D10" s="12" t="s">
        <v>46</v>
      </c>
      <c r="E10" s="10">
        <v>51</v>
      </c>
      <c r="F10" s="11" t="s">
        <v>12</v>
      </c>
      <c r="G10" s="11" t="s">
        <v>13</v>
      </c>
      <c r="H10" s="11" t="s">
        <v>47</v>
      </c>
      <c r="I10" s="12" t="s">
        <v>48</v>
      </c>
      <c r="J10" s="11" t="s">
        <v>336</v>
      </c>
    </row>
    <row r="11" spans="1:11" s="23" customFormat="1" x14ac:dyDescent="0.25">
      <c r="A11" s="25" t="s">
        <v>369</v>
      </c>
      <c r="B11" s="12" t="s">
        <v>49</v>
      </c>
      <c r="C11" s="12" t="s">
        <v>50</v>
      </c>
      <c r="D11" s="12" t="s">
        <v>51</v>
      </c>
      <c r="E11" s="13">
        <f>4.69+265.38+201.96+5420.1</f>
        <v>5892.13</v>
      </c>
      <c r="F11" s="11" t="s">
        <v>12</v>
      </c>
      <c r="G11" s="11" t="s">
        <v>13</v>
      </c>
      <c r="H11" s="11" t="s">
        <v>21</v>
      </c>
      <c r="I11" s="12" t="s">
        <v>22</v>
      </c>
      <c r="J11" s="11" t="s">
        <v>336</v>
      </c>
    </row>
    <row r="12" spans="1:11" s="23" customFormat="1" x14ac:dyDescent="0.25">
      <c r="A12" s="25" t="s">
        <v>370</v>
      </c>
      <c r="B12" s="12" t="s">
        <v>52</v>
      </c>
      <c r="C12" s="12" t="s">
        <v>53</v>
      </c>
      <c r="D12" s="12" t="s">
        <v>54</v>
      </c>
      <c r="E12" s="10">
        <v>381</v>
      </c>
      <c r="F12" s="11" t="s">
        <v>12</v>
      </c>
      <c r="G12" s="11" t="s">
        <v>13</v>
      </c>
      <c r="H12" s="11" t="s">
        <v>30</v>
      </c>
      <c r="I12" s="12" t="s">
        <v>31</v>
      </c>
      <c r="J12" s="11" t="s">
        <v>336</v>
      </c>
    </row>
    <row r="13" spans="1:11" s="23" customFormat="1" x14ac:dyDescent="0.25">
      <c r="A13" s="25" t="s">
        <v>371</v>
      </c>
      <c r="B13" s="12" t="s">
        <v>55</v>
      </c>
      <c r="C13" s="12" t="s">
        <v>56</v>
      </c>
      <c r="D13" s="12" t="s">
        <v>57</v>
      </c>
      <c r="E13" s="10">
        <v>7.29</v>
      </c>
      <c r="F13" s="11" t="s">
        <v>12</v>
      </c>
      <c r="G13" s="11" t="s">
        <v>13</v>
      </c>
      <c r="H13" s="11" t="s">
        <v>58</v>
      </c>
      <c r="I13" s="12" t="s">
        <v>59</v>
      </c>
      <c r="J13" s="11" t="s">
        <v>336</v>
      </c>
    </row>
    <row r="14" spans="1:11" s="23" customFormat="1" x14ac:dyDescent="0.25">
      <c r="A14" s="25" t="s">
        <v>372</v>
      </c>
      <c r="B14" s="12" t="s">
        <v>60</v>
      </c>
      <c r="C14" s="12" t="s">
        <v>61</v>
      </c>
      <c r="D14" s="12" t="s">
        <v>62</v>
      </c>
      <c r="E14" s="10">
        <v>67.55</v>
      </c>
      <c r="F14" s="11" t="s">
        <v>12</v>
      </c>
      <c r="G14" s="11" t="s">
        <v>13</v>
      </c>
      <c r="H14" s="11" t="s">
        <v>63</v>
      </c>
      <c r="I14" s="12" t="s">
        <v>64</v>
      </c>
      <c r="J14" s="11" t="s">
        <v>336</v>
      </c>
    </row>
    <row r="15" spans="1:11" s="23" customFormat="1" x14ac:dyDescent="0.25">
      <c r="A15" s="25" t="s">
        <v>373</v>
      </c>
      <c r="B15" s="12" t="s">
        <v>65</v>
      </c>
      <c r="C15" s="12" t="s">
        <v>66</v>
      </c>
      <c r="D15" s="12" t="s">
        <v>67</v>
      </c>
      <c r="E15" s="10">
        <v>780</v>
      </c>
      <c r="F15" s="11" t="s">
        <v>12</v>
      </c>
      <c r="G15" s="11" t="s">
        <v>13</v>
      </c>
      <c r="H15" s="11" t="s">
        <v>19</v>
      </c>
      <c r="I15" s="12" t="s">
        <v>20</v>
      </c>
      <c r="J15" s="11" t="s">
        <v>336</v>
      </c>
    </row>
    <row r="16" spans="1:11" s="23" customFormat="1" x14ac:dyDescent="0.25">
      <c r="A16" s="25" t="s">
        <v>374</v>
      </c>
      <c r="B16" s="12" t="s">
        <v>68</v>
      </c>
      <c r="C16" s="12" t="s">
        <v>69</v>
      </c>
      <c r="D16" s="12" t="s">
        <v>70</v>
      </c>
      <c r="E16" s="10">
        <v>276.22000000000003</v>
      </c>
      <c r="F16" s="11" t="s">
        <v>12</v>
      </c>
      <c r="G16" s="11" t="s">
        <v>13</v>
      </c>
      <c r="H16" s="11" t="s">
        <v>71</v>
      </c>
      <c r="I16" s="12" t="s">
        <v>72</v>
      </c>
      <c r="J16" s="11" t="s">
        <v>336</v>
      </c>
    </row>
    <row r="17" spans="1:10" s="23" customFormat="1" x14ac:dyDescent="0.25">
      <c r="A17" s="25" t="s">
        <v>375</v>
      </c>
      <c r="B17" s="12" t="s">
        <v>73</v>
      </c>
      <c r="C17" s="12"/>
      <c r="D17" s="12" t="s">
        <v>74</v>
      </c>
      <c r="E17" s="10">
        <v>4964.87</v>
      </c>
      <c r="F17" s="11" t="s">
        <v>12</v>
      </c>
      <c r="G17" s="11" t="s">
        <v>13</v>
      </c>
      <c r="H17" s="11" t="s">
        <v>75</v>
      </c>
      <c r="I17" s="12" t="s">
        <v>76</v>
      </c>
      <c r="J17" s="11" t="s">
        <v>336</v>
      </c>
    </row>
    <row r="18" spans="1:10" s="23" customFormat="1" x14ac:dyDescent="0.25">
      <c r="A18" s="25" t="s">
        <v>376</v>
      </c>
      <c r="B18" s="12" t="s">
        <v>77</v>
      </c>
      <c r="C18" s="12" t="s">
        <v>78</v>
      </c>
      <c r="D18" s="12" t="s">
        <v>79</v>
      </c>
      <c r="E18" s="10">
        <v>351.9</v>
      </c>
      <c r="F18" s="11" t="s">
        <v>12</v>
      </c>
      <c r="G18" s="11" t="s">
        <v>13</v>
      </c>
      <c r="H18" s="11" t="s">
        <v>80</v>
      </c>
      <c r="I18" s="12" t="s">
        <v>81</v>
      </c>
      <c r="J18" s="11" t="s">
        <v>336</v>
      </c>
    </row>
    <row r="19" spans="1:10" s="23" customFormat="1" x14ac:dyDescent="0.25">
      <c r="A19" s="25" t="s">
        <v>377</v>
      </c>
      <c r="B19" s="12" t="s">
        <v>82</v>
      </c>
      <c r="C19" s="12" t="s">
        <v>83</v>
      </c>
      <c r="D19" s="12" t="s">
        <v>84</v>
      </c>
      <c r="E19" s="10">
        <v>2751.25</v>
      </c>
      <c r="F19" s="11" t="s">
        <v>12</v>
      </c>
      <c r="G19" s="11" t="s">
        <v>13</v>
      </c>
      <c r="H19" s="11" t="s">
        <v>85</v>
      </c>
      <c r="I19" s="12" t="s">
        <v>86</v>
      </c>
      <c r="J19" s="11" t="s">
        <v>336</v>
      </c>
    </row>
    <row r="20" spans="1:10" s="23" customFormat="1" x14ac:dyDescent="0.25">
      <c r="A20" s="25" t="s">
        <v>378</v>
      </c>
      <c r="B20" s="12" t="s">
        <v>87</v>
      </c>
      <c r="C20" s="12" t="s">
        <v>88</v>
      </c>
      <c r="D20" s="12" t="s">
        <v>89</v>
      </c>
      <c r="E20" s="10">
        <v>240.64</v>
      </c>
      <c r="F20" s="11" t="s">
        <v>12</v>
      </c>
      <c r="G20" s="11" t="s">
        <v>13</v>
      </c>
      <c r="H20" s="11" t="s">
        <v>75</v>
      </c>
      <c r="I20" s="12" t="s">
        <v>76</v>
      </c>
      <c r="J20" s="11" t="s">
        <v>336</v>
      </c>
    </row>
    <row r="21" spans="1:10" s="23" customFormat="1" x14ac:dyDescent="0.25">
      <c r="A21" s="25" t="s">
        <v>379</v>
      </c>
      <c r="B21" s="12" t="s">
        <v>90</v>
      </c>
      <c r="C21" s="12" t="s">
        <v>91</v>
      </c>
      <c r="D21" s="12" t="s">
        <v>92</v>
      </c>
      <c r="E21" s="10">
        <v>961.67</v>
      </c>
      <c r="F21" s="11" t="s">
        <v>12</v>
      </c>
      <c r="G21" s="11" t="s">
        <v>13</v>
      </c>
      <c r="H21" s="11" t="s">
        <v>93</v>
      </c>
      <c r="I21" s="12" t="s">
        <v>94</v>
      </c>
      <c r="J21" s="11" t="s">
        <v>336</v>
      </c>
    </row>
    <row r="22" spans="1:10" s="23" customFormat="1" x14ac:dyDescent="0.25">
      <c r="A22" s="25" t="s">
        <v>380</v>
      </c>
      <c r="B22" s="12" t="s">
        <v>95</v>
      </c>
      <c r="C22" s="12" t="s">
        <v>96</v>
      </c>
      <c r="D22" s="12" t="s">
        <v>97</v>
      </c>
      <c r="E22" s="10">
        <v>468.71</v>
      </c>
      <c r="F22" s="11" t="s">
        <v>12</v>
      </c>
      <c r="G22" s="11" t="s">
        <v>13</v>
      </c>
      <c r="H22" s="11" t="s">
        <v>98</v>
      </c>
      <c r="I22" s="12" t="s">
        <v>99</v>
      </c>
      <c r="J22" s="11" t="s">
        <v>336</v>
      </c>
    </row>
    <row r="23" spans="1:10" s="23" customFormat="1" x14ac:dyDescent="0.25">
      <c r="A23" s="25" t="s">
        <v>381</v>
      </c>
      <c r="B23" s="12" t="s">
        <v>100</v>
      </c>
      <c r="C23" s="12" t="s">
        <v>101</v>
      </c>
      <c r="D23" s="12" t="s">
        <v>102</v>
      </c>
      <c r="E23" s="10">
        <v>100</v>
      </c>
      <c r="F23" s="11" t="s">
        <v>12</v>
      </c>
      <c r="G23" s="11" t="s">
        <v>13</v>
      </c>
      <c r="H23" s="11" t="s">
        <v>103</v>
      </c>
      <c r="I23" s="12" t="s">
        <v>104</v>
      </c>
      <c r="J23" s="11" t="s">
        <v>336</v>
      </c>
    </row>
    <row r="24" spans="1:10" s="23" customFormat="1" x14ac:dyDescent="0.25">
      <c r="A24" s="25" t="s">
        <v>382</v>
      </c>
      <c r="B24" s="12" t="s">
        <v>105</v>
      </c>
      <c r="C24" s="12" t="s">
        <v>106</v>
      </c>
      <c r="D24" s="12" t="s">
        <v>107</v>
      </c>
      <c r="E24" s="10">
        <v>905.68</v>
      </c>
      <c r="F24" s="11" t="s">
        <v>12</v>
      </c>
      <c r="G24" s="11" t="s">
        <v>13</v>
      </c>
      <c r="H24" s="11" t="s">
        <v>71</v>
      </c>
      <c r="I24" s="12" t="s">
        <v>72</v>
      </c>
      <c r="J24" s="11" t="s">
        <v>336</v>
      </c>
    </row>
    <row r="25" spans="1:10" s="23" customFormat="1" x14ac:dyDescent="0.25">
      <c r="A25" s="25" t="s">
        <v>383</v>
      </c>
      <c r="B25" s="12" t="s">
        <v>105</v>
      </c>
      <c r="C25" s="12" t="s">
        <v>106</v>
      </c>
      <c r="D25" s="12" t="s">
        <v>107</v>
      </c>
      <c r="E25" s="10">
        <v>5.18</v>
      </c>
      <c r="F25" s="11" t="s">
        <v>12</v>
      </c>
      <c r="G25" s="11" t="s">
        <v>13</v>
      </c>
      <c r="H25" s="11" t="s">
        <v>108</v>
      </c>
      <c r="I25" s="12" t="s">
        <v>109</v>
      </c>
      <c r="J25" s="11" t="s">
        <v>336</v>
      </c>
    </row>
    <row r="26" spans="1:10" s="23" customFormat="1" x14ac:dyDescent="0.25">
      <c r="A26" s="25" t="s">
        <v>384</v>
      </c>
      <c r="B26" s="12" t="s">
        <v>55</v>
      </c>
      <c r="C26" s="12" t="s">
        <v>56</v>
      </c>
      <c r="D26" s="12" t="s">
        <v>57</v>
      </c>
      <c r="E26" s="10">
        <v>1539.89</v>
      </c>
      <c r="F26" s="11" t="s">
        <v>12</v>
      </c>
      <c r="G26" s="11" t="s">
        <v>13</v>
      </c>
      <c r="H26" s="11" t="s">
        <v>80</v>
      </c>
      <c r="I26" s="12" t="s">
        <v>81</v>
      </c>
      <c r="J26" s="11" t="s">
        <v>336</v>
      </c>
    </row>
    <row r="27" spans="1:10" s="23" customFormat="1" x14ac:dyDescent="0.25">
      <c r="A27" s="25" t="s">
        <v>385</v>
      </c>
      <c r="B27" s="12" t="s">
        <v>110</v>
      </c>
      <c r="C27" s="12" t="s">
        <v>111</v>
      </c>
      <c r="D27" s="12" t="s">
        <v>112</v>
      </c>
      <c r="E27" s="10">
        <v>21277.63</v>
      </c>
      <c r="F27" s="11" t="s">
        <v>12</v>
      </c>
      <c r="G27" s="11" t="s">
        <v>13</v>
      </c>
      <c r="H27" s="11" t="s">
        <v>19</v>
      </c>
      <c r="I27" s="12" t="s">
        <v>20</v>
      </c>
      <c r="J27" s="11" t="s">
        <v>336</v>
      </c>
    </row>
    <row r="28" spans="1:10" s="23" customFormat="1" x14ac:dyDescent="0.25">
      <c r="A28" s="25" t="s">
        <v>386</v>
      </c>
      <c r="B28" s="12" t="s">
        <v>113</v>
      </c>
      <c r="C28" s="12" t="s">
        <v>114</v>
      </c>
      <c r="D28" s="12" t="s">
        <v>115</v>
      </c>
      <c r="E28" s="10">
        <v>1207.8</v>
      </c>
      <c r="F28" s="11" t="s">
        <v>12</v>
      </c>
      <c r="G28" s="11" t="s">
        <v>13</v>
      </c>
      <c r="H28" s="11" t="s">
        <v>71</v>
      </c>
      <c r="I28" s="12" t="s">
        <v>72</v>
      </c>
      <c r="J28" s="11" t="s">
        <v>336</v>
      </c>
    </row>
    <row r="29" spans="1:10" s="23" customFormat="1" x14ac:dyDescent="0.25">
      <c r="A29" s="25" t="s">
        <v>387</v>
      </c>
      <c r="B29" s="12" t="s">
        <v>116</v>
      </c>
      <c r="C29" s="12" t="s">
        <v>117</v>
      </c>
      <c r="D29" s="12" t="s">
        <v>118</v>
      </c>
      <c r="E29" s="10">
        <v>2859.15</v>
      </c>
      <c r="F29" s="11" t="s">
        <v>12</v>
      </c>
      <c r="G29" s="11" t="s">
        <v>13</v>
      </c>
      <c r="H29" s="11" t="s">
        <v>19</v>
      </c>
      <c r="I29" s="12" t="s">
        <v>20</v>
      </c>
      <c r="J29" s="11" t="s">
        <v>336</v>
      </c>
    </row>
    <row r="30" spans="1:10" s="23" customFormat="1" x14ac:dyDescent="0.25">
      <c r="A30" s="25" t="s">
        <v>388</v>
      </c>
      <c r="B30" s="12" t="s">
        <v>116</v>
      </c>
      <c r="C30" s="12" t="s">
        <v>117</v>
      </c>
      <c r="D30" s="12" t="s">
        <v>118</v>
      </c>
      <c r="E30" s="10">
        <v>88</v>
      </c>
      <c r="F30" s="11" t="s">
        <v>12</v>
      </c>
      <c r="G30" s="11" t="s">
        <v>13</v>
      </c>
      <c r="H30" s="11" t="s">
        <v>348</v>
      </c>
      <c r="I30" s="12" t="s">
        <v>349</v>
      </c>
      <c r="J30" s="11" t="s">
        <v>336</v>
      </c>
    </row>
    <row r="31" spans="1:10" s="23" customFormat="1" x14ac:dyDescent="0.25">
      <c r="A31" s="25" t="s">
        <v>389</v>
      </c>
      <c r="B31" s="12" t="s">
        <v>119</v>
      </c>
      <c r="C31" s="12" t="s">
        <v>120</v>
      </c>
      <c r="D31" s="12" t="s">
        <v>121</v>
      </c>
      <c r="E31" s="10">
        <v>500</v>
      </c>
      <c r="F31" s="11" t="s">
        <v>12</v>
      </c>
      <c r="G31" s="11" t="s">
        <v>13</v>
      </c>
      <c r="H31" s="11" t="s">
        <v>85</v>
      </c>
      <c r="I31" s="12" t="s">
        <v>86</v>
      </c>
      <c r="J31" s="11" t="s">
        <v>336</v>
      </c>
    </row>
    <row r="32" spans="1:10" s="23" customFormat="1" x14ac:dyDescent="0.25">
      <c r="A32" s="25" t="s">
        <v>390</v>
      </c>
      <c r="B32" s="12" t="s">
        <v>122</v>
      </c>
      <c r="C32" s="12" t="s">
        <v>123</v>
      </c>
      <c r="D32" s="12" t="s">
        <v>124</v>
      </c>
      <c r="E32" s="10">
        <v>1565</v>
      </c>
      <c r="F32" s="11" t="s">
        <v>12</v>
      </c>
      <c r="G32" s="11" t="s">
        <v>13</v>
      </c>
      <c r="H32" s="11" t="s">
        <v>19</v>
      </c>
      <c r="I32" s="12" t="s">
        <v>20</v>
      </c>
      <c r="J32" s="11" t="s">
        <v>336</v>
      </c>
    </row>
    <row r="33" spans="1:10" s="23" customFormat="1" x14ac:dyDescent="0.25">
      <c r="A33" s="25" t="s">
        <v>391</v>
      </c>
      <c r="B33" s="12" t="s">
        <v>125</v>
      </c>
      <c r="C33" s="12" t="s">
        <v>126</v>
      </c>
      <c r="D33" s="12" t="s">
        <v>127</v>
      </c>
      <c r="E33" s="10">
        <v>1981.58</v>
      </c>
      <c r="F33" s="11" t="s">
        <v>12</v>
      </c>
      <c r="G33" s="11" t="s">
        <v>13</v>
      </c>
      <c r="H33" s="11" t="s">
        <v>38</v>
      </c>
      <c r="I33" s="12" t="s">
        <v>39</v>
      </c>
      <c r="J33" s="11" t="s">
        <v>336</v>
      </c>
    </row>
    <row r="34" spans="1:10" s="23" customFormat="1" x14ac:dyDescent="0.25">
      <c r="A34" s="25" t="s">
        <v>392</v>
      </c>
      <c r="B34" s="12" t="s">
        <v>128</v>
      </c>
      <c r="C34" s="12" t="s">
        <v>129</v>
      </c>
      <c r="D34" s="12" t="s">
        <v>130</v>
      </c>
      <c r="E34" s="10">
        <v>793.46</v>
      </c>
      <c r="F34" s="11" t="s">
        <v>12</v>
      </c>
      <c r="G34" s="11" t="s">
        <v>13</v>
      </c>
      <c r="H34" s="11" t="s">
        <v>71</v>
      </c>
      <c r="I34" s="12" t="s">
        <v>72</v>
      </c>
      <c r="J34" s="11" t="s">
        <v>336</v>
      </c>
    </row>
    <row r="35" spans="1:10" s="23" customFormat="1" x14ac:dyDescent="0.25">
      <c r="A35" s="25" t="s">
        <v>393</v>
      </c>
      <c r="B35" s="12" t="s">
        <v>131</v>
      </c>
      <c r="C35" s="12" t="s">
        <v>132</v>
      </c>
      <c r="D35" s="12" t="s">
        <v>133</v>
      </c>
      <c r="E35" s="10">
        <v>45.5</v>
      </c>
      <c r="F35" s="11" t="s">
        <v>12</v>
      </c>
      <c r="G35" s="11" t="s">
        <v>13</v>
      </c>
      <c r="H35" s="11" t="s">
        <v>30</v>
      </c>
      <c r="I35" s="12" t="s">
        <v>31</v>
      </c>
      <c r="J35" s="11" t="s">
        <v>336</v>
      </c>
    </row>
    <row r="36" spans="1:10" s="23" customFormat="1" x14ac:dyDescent="0.25">
      <c r="A36" s="25" t="s">
        <v>394</v>
      </c>
      <c r="B36" s="12" t="s">
        <v>134</v>
      </c>
      <c r="C36" s="12" t="s">
        <v>135</v>
      </c>
      <c r="D36" s="12" t="s">
        <v>136</v>
      </c>
      <c r="E36" s="10">
        <v>2494.81</v>
      </c>
      <c r="F36" s="11" t="s">
        <v>12</v>
      </c>
      <c r="G36" s="11" t="s">
        <v>13</v>
      </c>
      <c r="H36" s="11" t="s">
        <v>85</v>
      </c>
      <c r="I36" s="12" t="s">
        <v>86</v>
      </c>
      <c r="J36" s="11" t="s">
        <v>336</v>
      </c>
    </row>
    <row r="37" spans="1:10" s="23" customFormat="1" x14ac:dyDescent="0.25">
      <c r="A37" s="25" t="s">
        <v>395</v>
      </c>
      <c r="B37" s="12" t="s">
        <v>137</v>
      </c>
      <c r="C37" s="12" t="s">
        <v>138</v>
      </c>
      <c r="D37" s="12" t="s">
        <v>139</v>
      </c>
      <c r="E37" s="10">
        <v>374.94</v>
      </c>
      <c r="F37" s="11" t="s">
        <v>12</v>
      </c>
      <c r="G37" s="11" t="s">
        <v>13</v>
      </c>
      <c r="H37" s="11" t="s">
        <v>38</v>
      </c>
      <c r="I37" s="12" t="s">
        <v>39</v>
      </c>
      <c r="J37" s="11" t="s">
        <v>336</v>
      </c>
    </row>
    <row r="38" spans="1:10" s="23" customFormat="1" x14ac:dyDescent="0.25">
      <c r="A38" s="25" t="s">
        <v>396</v>
      </c>
      <c r="B38" s="12" t="s">
        <v>140</v>
      </c>
      <c r="C38" s="12" t="s">
        <v>141</v>
      </c>
      <c r="D38" s="12" t="s">
        <v>142</v>
      </c>
      <c r="E38" s="10">
        <v>994.41</v>
      </c>
      <c r="F38" s="11" t="s">
        <v>12</v>
      </c>
      <c r="G38" s="11" t="s">
        <v>13</v>
      </c>
      <c r="H38" s="11" t="s">
        <v>71</v>
      </c>
      <c r="I38" s="12" t="s">
        <v>72</v>
      </c>
      <c r="J38" s="11" t="s">
        <v>336</v>
      </c>
    </row>
    <row r="39" spans="1:10" s="23" customFormat="1" x14ac:dyDescent="0.25">
      <c r="A39" s="25" t="s">
        <v>397</v>
      </c>
      <c r="B39" s="12" t="s">
        <v>148</v>
      </c>
      <c r="C39" s="12" t="s">
        <v>149</v>
      </c>
      <c r="D39" s="12" t="s">
        <v>150</v>
      </c>
      <c r="E39" s="10">
        <v>214.36</v>
      </c>
      <c r="F39" s="11" t="s">
        <v>12</v>
      </c>
      <c r="G39" s="11" t="s">
        <v>13</v>
      </c>
      <c r="H39" s="11" t="s">
        <v>80</v>
      </c>
      <c r="I39" s="12" t="s">
        <v>81</v>
      </c>
      <c r="J39" s="11" t="s">
        <v>336</v>
      </c>
    </row>
    <row r="40" spans="1:10" s="23" customFormat="1" x14ac:dyDescent="0.25">
      <c r="A40" s="25" t="s">
        <v>398</v>
      </c>
      <c r="B40" s="12" t="s">
        <v>151</v>
      </c>
      <c r="C40" s="12" t="s">
        <v>152</v>
      </c>
      <c r="D40" s="12" t="s">
        <v>153</v>
      </c>
      <c r="E40" s="10">
        <v>211.6</v>
      </c>
      <c r="F40" s="11" t="s">
        <v>12</v>
      </c>
      <c r="G40" s="11" t="s">
        <v>13</v>
      </c>
      <c r="H40" s="11" t="s">
        <v>63</v>
      </c>
      <c r="I40" s="12" t="s">
        <v>64</v>
      </c>
      <c r="J40" s="11" t="s">
        <v>336</v>
      </c>
    </row>
    <row r="41" spans="1:10" s="23" customFormat="1" x14ac:dyDescent="0.25">
      <c r="A41" s="25" t="s">
        <v>399</v>
      </c>
      <c r="B41" s="12" t="s">
        <v>151</v>
      </c>
      <c r="C41" s="12" t="s">
        <v>152</v>
      </c>
      <c r="D41" s="12" t="s">
        <v>153</v>
      </c>
      <c r="E41" s="10">
        <v>797.76</v>
      </c>
      <c r="F41" s="11" t="s">
        <v>12</v>
      </c>
      <c r="G41" s="11" t="s">
        <v>13</v>
      </c>
      <c r="H41" s="11" t="s">
        <v>103</v>
      </c>
      <c r="I41" s="12" t="s">
        <v>104</v>
      </c>
      <c r="J41" s="11" t="s">
        <v>336</v>
      </c>
    </row>
    <row r="42" spans="1:10" s="23" customFormat="1" x14ac:dyDescent="0.25">
      <c r="A42" s="25" t="s">
        <v>400</v>
      </c>
      <c r="B42" s="12" t="s">
        <v>154</v>
      </c>
      <c r="C42" s="12" t="s">
        <v>155</v>
      </c>
      <c r="D42" s="12" t="s">
        <v>156</v>
      </c>
      <c r="E42" s="10">
        <v>429.32</v>
      </c>
      <c r="F42" s="11" t="s">
        <v>12</v>
      </c>
      <c r="G42" s="11" t="s">
        <v>13</v>
      </c>
      <c r="H42" s="11" t="s">
        <v>80</v>
      </c>
      <c r="I42" s="12" t="s">
        <v>81</v>
      </c>
      <c r="J42" s="11" t="s">
        <v>336</v>
      </c>
    </row>
    <row r="43" spans="1:10" s="23" customFormat="1" x14ac:dyDescent="0.25">
      <c r="A43" s="25" t="s">
        <v>401</v>
      </c>
      <c r="B43" s="12" t="s">
        <v>157</v>
      </c>
      <c r="C43" s="12" t="s">
        <v>158</v>
      </c>
      <c r="D43" s="12" t="s">
        <v>159</v>
      </c>
      <c r="E43" s="10">
        <v>3.81</v>
      </c>
      <c r="F43" s="11" t="s">
        <v>12</v>
      </c>
      <c r="G43" s="11" t="s">
        <v>13</v>
      </c>
      <c r="H43" s="11" t="s">
        <v>58</v>
      </c>
      <c r="I43" s="12" t="s">
        <v>59</v>
      </c>
      <c r="J43" s="11" t="s">
        <v>336</v>
      </c>
    </row>
    <row r="44" spans="1:10" s="23" customFormat="1" x14ac:dyDescent="0.25">
      <c r="A44" s="25" t="s">
        <v>402</v>
      </c>
      <c r="B44" s="12" t="s">
        <v>160</v>
      </c>
      <c r="C44" s="12"/>
      <c r="D44" s="12" t="s">
        <v>161</v>
      </c>
      <c r="E44" s="10">
        <v>455.43</v>
      </c>
      <c r="F44" s="11" t="s">
        <v>12</v>
      </c>
      <c r="G44" s="11" t="s">
        <v>13</v>
      </c>
      <c r="H44" s="11" t="s">
        <v>23</v>
      </c>
      <c r="I44" s="12" t="s">
        <v>24</v>
      </c>
      <c r="J44" s="11" t="s">
        <v>336</v>
      </c>
    </row>
    <row r="45" spans="1:10" s="23" customFormat="1" x14ac:dyDescent="0.25">
      <c r="A45" s="25" t="s">
        <v>403</v>
      </c>
      <c r="B45" s="12" t="s">
        <v>162</v>
      </c>
      <c r="C45" s="12" t="s">
        <v>163</v>
      </c>
      <c r="D45" s="12" t="s">
        <v>164</v>
      </c>
      <c r="E45" s="10">
        <v>64</v>
      </c>
      <c r="F45" s="11" t="s">
        <v>12</v>
      </c>
      <c r="G45" s="11" t="s">
        <v>13</v>
      </c>
      <c r="H45" s="11" t="s">
        <v>165</v>
      </c>
      <c r="I45" s="12" t="s">
        <v>166</v>
      </c>
      <c r="J45" s="11" t="s">
        <v>336</v>
      </c>
    </row>
    <row r="46" spans="1:10" s="23" customFormat="1" x14ac:dyDescent="0.25">
      <c r="A46" s="25" t="s">
        <v>404</v>
      </c>
      <c r="B46" s="12" t="s">
        <v>167</v>
      </c>
      <c r="C46" s="12" t="s">
        <v>168</v>
      </c>
      <c r="D46" s="12" t="s">
        <v>169</v>
      </c>
      <c r="E46" s="10">
        <v>1150</v>
      </c>
      <c r="F46" s="11" t="s">
        <v>12</v>
      </c>
      <c r="G46" s="11" t="s">
        <v>13</v>
      </c>
      <c r="H46" s="11" t="s">
        <v>38</v>
      </c>
      <c r="I46" s="12" t="s">
        <v>39</v>
      </c>
      <c r="J46" s="11" t="s">
        <v>336</v>
      </c>
    </row>
    <row r="47" spans="1:10" s="23" customFormat="1" x14ac:dyDescent="0.25">
      <c r="A47" s="25" t="s">
        <v>405</v>
      </c>
      <c r="B47" s="12" t="s">
        <v>170</v>
      </c>
      <c r="C47" s="12" t="s">
        <v>171</v>
      </c>
      <c r="D47" s="12" t="s">
        <v>172</v>
      </c>
      <c r="E47" s="10">
        <v>2654</v>
      </c>
      <c r="F47" s="11" t="s">
        <v>12</v>
      </c>
      <c r="G47" s="11" t="s">
        <v>13</v>
      </c>
      <c r="H47" s="11" t="s">
        <v>14</v>
      </c>
      <c r="I47" s="12" t="s">
        <v>15</v>
      </c>
      <c r="J47" s="11" t="s">
        <v>336</v>
      </c>
    </row>
    <row r="48" spans="1:10" s="23" customFormat="1" x14ac:dyDescent="0.25">
      <c r="A48" s="25" t="s">
        <v>406</v>
      </c>
      <c r="B48" s="12" t="s">
        <v>173</v>
      </c>
      <c r="C48" s="12" t="s">
        <v>174</v>
      </c>
      <c r="D48" s="12" t="s">
        <v>175</v>
      </c>
      <c r="E48" s="10">
        <v>161.6</v>
      </c>
      <c r="F48" s="11" t="s">
        <v>12</v>
      </c>
      <c r="G48" s="11" t="s">
        <v>13</v>
      </c>
      <c r="H48" s="11" t="s">
        <v>176</v>
      </c>
      <c r="I48" s="12" t="s">
        <v>177</v>
      </c>
      <c r="J48" s="11" t="s">
        <v>336</v>
      </c>
    </row>
    <row r="49" spans="1:10" s="23" customFormat="1" x14ac:dyDescent="0.25">
      <c r="A49" s="25" t="s">
        <v>407</v>
      </c>
      <c r="B49" s="12" t="s">
        <v>178</v>
      </c>
      <c r="C49" s="12" t="s">
        <v>179</v>
      </c>
      <c r="D49" s="12" t="s">
        <v>180</v>
      </c>
      <c r="E49" s="10">
        <v>50.46</v>
      </c>
      <c r="F49" s="11" t="s">
        <v>12</v>
      </c>
      <c r="G49" s="11" t="s">
        <v>13</v>
      </c>
      <c r="H49" s="11" t="s">
        <v>165</v>
      </c>
      <c r="I49" s="12" t="s">
        <v>166</v>
      </c>
      <c r="J49" s="11" t="s">
        <v>336</v>
      </c>
    </row>
    <row r="50" spans="1:10" s="23" customFormat="1" x14ac:dyDescent="0.25">
      <c r="A50" s="25" t="s">
        <v>408</v>
      </c>
      <c r="B50" s="12" t="s">
        <v>181</v>
      </c>
      <c r="C50" s="12" t="s">
        <v>182</v>
      </c>
      <c r="D50" s="12" t="s">
        <v>183</v>
      </c>
      <c r="E50" s="10">
        <v>152.94999999999999</v>
      </c>
      <c r="F50" s="11" t="s">
        <v>12</v>
      </c>
      <c r="G50" s="11" t="s">
        <v>13</v>
      </c>
      <c r="H50" s="11" t="s">
        <v>30</v>
      </c>
      <c r="I50" s="12" t="s">
        <v>31</v>
      </c>
      <c r="J50" s="11" t="s">
        <v>336</v>
      </c>
    </row>
    <row r="51" spans="1:10" s="23" customFormat="1" x14ac:dyDescent="0.25">
      <c r="A51" s="25" t="s">
        <v>409</v>
      </c>
      <c r="B51" s="12" t="s">
        <v>184</v>
      </c>
      <c r="C51" s="12" t="s">
        <v>185</v>
      </c>
      <c r="D51" s="12" t="s">
        <v>186</v>
      </c>
      <c r="E51" s="10">
        <v>41.51</v>
      </c>
      <c r="F51" s="11" t="s">
        <v>12</v>
      </c>
      <c r="G51" s="11" t="s">
        <v>13</v>
      </c>
      <c r="H51" s="11" t="s">
        <v>165</v>
      </c>
      <c r="I51" s="12" t="s">
        <v>166</v>
      </c>
      <c r="J51" s="11" t="s">
        <v>336</v>
      </c>
    </row>
    <row r="52" spans="1:10" s="23" customFormat="1" x14ac:dyDescent="0.25">
      <c r="A52" s="25" t="s">
        <v>410</v>
      </c>
      <c r="B52" s="12" t="s">
        <v>105</v>
      </c>
      <c r="C52" s="12" t="s">
        <v>106</v>
      </c>
      <c r="D52" s="12" t="s">
        <v>107</v>
      </c>
      <c r="E52" s="10">
        <v>85.85</v>
      </c>
      <c r="F52" s="11" t="s">
        <v>12</v>
      </c>
      <c r="G52" s="11" t="s">
        <v>13</v>
      </c>
      <c r="H52" s="11" t="s">
        <v>30</v>
      </c>
      <c r="I52" s="12" t="s">
        <v>31</v>
      </c>
      <c r="J52" s="11" t="s">
        <v>336</v>
      </c>
    </row>
    <row r="53" spans="1:10" s="23" customFormat="1" x14ac:dyDescent="0.25">
      <c r="A53" s="25" t="s">
        <v>411</v>
      </c>
      <c r="B53" s="12" t="s">
        <v>187</v>
      </c>
      <c r="C53" s="12" t="s">
        <v>188</v>
      </c>
      <c r="D53" s="12" t="s">
        <v>189</v>
      </c>
      <c r="E53" s="10">
        <v>774.32</v>
      </c>
      <c r="F53" s="11" t="s">
        <v>12</v>
      </c>
      <c r="G53" s="11" t="s">
        <v>13</v>
      </c>
      <c r="H53" s="11" t="s">
        <v>71</v>
      </c>
      <c r="I53" s="12" t="s">
        <v>72</v>
      </c>
      <c r="J53" s="11" t="s">
        <v>336</v>
      </c>
    </row>
    <row r="54" spans="1:10" s="23" customFormat="1" x14ac:dyDescent="0.25">
      <c r="A54" s="25" t="s">
        <v>412</v>
      </c>
      <c r="B54" s="12" t="s">
        <v>187</v>
      </c>
      <c r="C54" s="12" t="s">
        <v>188</v>
      </c>
      <c r="D54" s="12" t="s">
        <v>189</v>
      </c>
      <c r="E54" s="10">
        <v>883.28</v>
      </c>
      <c r="F54" s="11" t="s">
        <v>12</v>
      </c>
      <c r="G54" s="11" t="s">
        <v>13</v>
      </c>
      <c r="H54" s="11" t="s">
        <v>108</v>
      </c>
      <c r="I54" s="12" t="s">
        <v>109</v>
      </c>
      <c r="J54" s="11" t="s">
        <v>336</v>
      </c>
    </row>
    <row r="55" spans="1:10" s="23" customFormat="1" x14ac:dyDescent="0.25">
      <c r="A55" s="25" t="s">
        <v>413</v>
      </c>
      <c r="B55" s="12" t="s">
        <v>190</v>
      </c>
      <c r="C55" s="12" t="s">
        <v>191</v>
      </c>
      <c r="D55" s="12" t="s">
        <v>192</v>
      </c>
      <c r="E55" s="10">
        <v>978.4</v>
      </c>
      <c r="F55" s="11" t="s">
        <v>12</v>
      </c>
      <c r="G55" s="11" t="s">
        <v>13</v>
      </c>
      <c r="H55" s="11" t="s">
        <v>108</v>
      </c>
      <c r="I55" s="12" t="s">
        <v>109</v>
      </c>
      <c r="J55" s="11" t="s">
        <v>336</v>
      </c>
    </row>
    <row r="56" spans="1:10" s="23" customFormat="1" x14ac:dyDescent="0.25">
      <c r="A56" s="25" t="s">
        <v>414</v>
      </c>
      <c r="B56" s="12" t="s">
        <v>193</v>
      </c>
      <c r="C56" s="12" t="s">
        <v>194</v>
      </c>
      <c r="D56" s="12" t="s">
        <v>195</v>
      </c>
      <c r="E56" s="10">
        <v>218.75</v>
      </c>
      <c r="F56" s="11" t="s">
        <v>12</v>
      </c>
      <c r="G56" s="11" t="s">
        <v>13</v>
      </c>
      <c r="H56" s="11" t="s">
        <v>103</v>
      </c>
      <c r="I56" s="12" t="s">
        <v>104</v>
      </c>
      <c r="J56" s="11" t="s">
        <v>336</v>
      </c>
    </row>
    <row r="57" spans="1:10" s="23" customFormat="1" x14ac:dyDescent="0.25">
      <c r="A57" s="25" t="s">
        <v>415</v>
      </c>
      <c r="B57" s="12" t="s">
        <v>196</v>
      </c>
      <c r="C57" s="12" t="s">
        <v>197</v>
      </c>
      <c r="D57" s="12" t="s">
        <v>198</v>
      </c>
      <c r="E57" s="10">
        <v>35.1</v>
      </c>
      <c r="F57" s="11" t="s">
        <v>12</v>
      </c>
      <c r="G57" s="11" t="s">
        <v>13</v>
      </c>
      <c r="H57" s="11" t="s">
        <v>85</v>
      </c>
      <c r="I57" s="12" t="s">
        <v>86</v>
      </c>
      <c r="J57" s="11" t="s">
        <v>336</v>
      </c>
    </row>
    <row r="58" spans="1:10" s="23" customFormat="1" x14ac:dyDescent="0.25">
      <c r="A58" s="25" t="s">
        <v>416</v>
      </c>
      <c r="B58" s="12" t="s">
        <v>199</v>
      </c>
      <c r="C58" s="12" t="s">
        <v>200</v>
      </c>
      <c r="D58" s="12" t="s">
        <v>201</v>
      </c>
      <c r="E58" s="10">
        <v>45</v>
      </c>
      <c r="F58" s="11" t="s">
        <v>12</v>
      </c>
      <c r="G58" s="11" t="s">
        <v>13</v>
      </c>
      <c r="H58" s="11" t="s">
        <v>30</v>
      </c>
      <c r="I58" s="12" t="s">
        <v>31</v>
      </c>
      <c r="J58" s="11" t="s">
        <v>336</v>
      </c>
    </row>
    <row r="59" spans="1:10" s="23" customFormat="1" x14ac:dyDescent="0.25">
      <c r="A59" s="25" t="s">
        <v>417</v>
      </c>
      <c r="B59" s="12" t="s">
        <v>202</v>
      </c>
      <c r="C59" s="12" t="s">
        <v>203</v>
      </c>
      <c r="D59" s="12" t="s">
        <v>204</v>
      </c>
      <c r="E59" s="10">
        <v>31</v>
      </c>
      <c r="F59" s="11" t="s">
        <v>12</v>
      </c>
      <c r="G59" s="11" t="s">
        <v>13</v>
      </c>
      <c r="H59" s="11" t="s">
        <v>85</v>
      </c>
      <c r="I59" s="12" t="s">
        <v>86</v>
      </c>
      <c r="J59" s="11" t="s">
        <v>336</v>
      </c>
    </row>
    <row r="60" spans="1:10" s="23" customFormat="1" x14ac:dyDescent="0.25">
      <c r="A60" s="25" t="s">
        <v>418</v>
      </c>
      <c r="B60" s="12" t="s">
        <v>205</v>
      </c>
      <c r="C60" s="12" t="s">
        <v>206</v>
      </c>
      <c r="D60" s="12" t="s">
        <v>207</v>
      </c>
      <c r="E60" s="10">
        <v>0.66</v>
      </c>
      <c r="F60" s="11" t="s">
        <v>12</v>
      </c>
      <c r="G60" s="11" t="s">
        <v>13</v>
      </c>
      <c r="H60" s="11" t="s">
        <v>63</v>
      </c>
      <c r="I60" s="12" t="s">
        <v>64</v>
      </c>
      <c r="J60" s="11" t="s">
        <v>336</v>
      </c>
    </row>
    <row r="61" spans="1:10" s="23" customFormat="1" x14ac:dyDescent="0.25">
      <c r="A61" s="25" t="s">
        <v>419</v>
      </c>
      <c r="B61" s="12" t="s">
        <v>208</v>
      </c>
      <c r="C61" s="12" t="s">
        <v>209</v>
      </c>
      <c r="D61" s="12" t="s">
        <v>210</v>
      </c>
      <c r="E61" s="10">
        <v>42.48</v>
      </c>
      <c r="F61" s="11" t="s">
        <v>12</v>
      </c>
      <c r="G61" s="11" t="s">
        <v>13</v>
      </c>
      <c r="H61" s="11" t="s">
        <v>41</v>
      </c>
      <c r="I61" s="12" t="s">
        <v>42</v>
      </c>
      <c r="J61" s="11" t="s">
        <v>336</v>
      </c>
    </row>
    <row r="62" spans="1:10" s="23" customFormat="1" x14ac:dyDescent="0.25">
      <c r="A62" s="25" t="s">
        <v>420</v>
      </c>
      <c r="B62" s="12" t="s">
        <v>211</v>
      </c>
      <c r="C62" s="12" t="s">
        <v>212</v>
      </c>
      <c r="D62" s="12" t="s">
        <v>213</v>
      </c>
      <c r="E62" s="10">
        <v>6.93</v>
      </c>
      <c r="F62" s="11" t="s">
        <v>12</v>
      </c>
      <c r="G62" s="11" t="s">
        <v>13</v>
      </c>
      <c r="H62" s="11" t="s">
        <v>30</v>
      </c>
      <c r="I62" s="12" t="s">
        <v>31</v>
      </c>
      <c r="J62" s="11" t="s">
        <v>336</v>
      </c>
    </row>
    <row r="63" spans="1:10" s="23" customFormat="1" x14ac:dyDescent="0.25">
      <c r="A63" s="25" t="s">
        <v>421</v>
      </c>
      <c r="B63" s="12" t="s">
        <v>214</v>
      </c>
      <c r="C63" s="12" t="s">
        <v>215</v>
      </c>
      <c r="D63" s="12" t="s">
        <v>216</v>
      </c>
      <c r="E63" s="10">
        <v>285.98</v>
      </c>
      <c r="F63" s="11" t="s">
        <v>12</v>
      </c>
      <c r="G63" s="11" t="s">
        <v>13</v>
      </c>
      <c r="H63" s="11" t="s">
        <v>165</v>
      </c>
      <c r="I63" s="12" t="s">
        <v>166</v>
      </c>
      <c r="J63" s="11" t="s">
        <v>336</v>
      </c>
    </row>
    <row r="64" spans="1:10" s="23" customFormat="1" x14ac:dyDescent="0.25">
      <c r="A64" s="25" t="s">
        <v>422</v>
      </c>
      <c r="B64" s="12" t="s">
        <v>217</v>
      </c>
      <c r="C64" s="12" t="s">
        <v>218</v>
      </c>
      <c r="D64" s="12" t="s">
        <v>219</v>
      </c>
      <c r="E64" s="10">
        <v>61.78</v>
      </c>
      <c r="F64" s="11" t="s">
        <v>12</v>
      </c>
      <c r="G64" s="11" t="s">
        <v>13</v>
      </c>
      <c r="H64" s="11" t="s">
        <v>71</v>
      </c>
      <c r="I64" s="12" t="s">
        <v>72</v>
      </c>
      <c r="J64" s="11" t="s">
        <v>336</v>
      </c>
    </row>
    <row r="65" spans="1:10" s="23" customFormat="1" x14ac:dyDescent="0.25">
      <c r="A65" s="25" t="s">
        <v>423</v>
      </c>
      <c r="B65" s="12" t="s">
        <v>220</v>
      </c>
      <c r="C65" s="12" t="s">
        <v>221</v>
      </c>
      <c r="D65" s="12" t="s">
        <v>222</v>
      </c>
      <c r="E65" s="10">
        <v>562.5</v>
      </c>
      <c r="F65" s="11" t="s">
        <v>12</v>
      </c>
      <c r="G65" s="11" t="s">
        <v>13</v>
      </c>
      <c r="H65" s="11" t="s">
        <v>38</v>
      </c>
      <c r="I65" s="12" t="s">
        <v>39</v>
      </c>
      <c r="J65" s="11" t="s">
        <v>336</v>
      </c>
    </row>
    <row r="66" spans="1:10" s="23" customFormat="1" x14ac:dyDescent="0.25">
      <c r="A66" s="25" t="s">
        <v>424</v>
      </c>
      <c r="B66" s="12" t="s">
        <v>223</v>
      </c>
      <c r="C66" s="12" t="s">
        <v>224</v>
      </c>
      <c r="D66" s="12" t="s">
        <v>225</v>
      </c>
      <c r="E66" s="10">
        <v>220</v>
      </c>
      <c r="F66" s="11" t="s">
        <v>12</v>
      </c>
      <c r="G66" s="11" t="s">
        <v>13</v>
      </c>
      <c r="H66" s="11" t="s">
        <v>71</v>
      </c>
      <c r="I66" s="12" t="s">
        <v>72</v>
      </c>
      <c r="J66" s="11" t="s">
        <v>336</v>
      </c>
    </row>
    <row r="67" spans="1:10" s="23" customFormat="1" x14ac:dyDescent="0.25">
      <c r="A67" s="25" t="s">
        <v>425</v>
      </c>
      <c r="B67" s="12" t="s">
        <v>157</v>
      </c>
      <c r="C67" s="12" t="s">
        <v>158</v>
      </c>
      <c r="D67" s="12" t="s">
        <v>159</v>
      </c>
      <c r="E67" s="10">
        <v>81.3</v>
      </c>
      <c r="F67" s="11" t="s">
        <v>12</v>
      </c>
      <c r="G67" s="11" t="s">
        <v>13</v>
      </c>
      <c r="H67" s="11" t="s">
        <v>30</v>
      </c>
      <c r="I67" s="12" t="s">
        <v>31</v>
      </c>
      <c r="J67" s="11" t="s">
        <v>336</v>
      </c>
    </row>
    <row r="68" spans="1:10" s="23" customFormat="1" x14ac:dyDescent="0.25">
      <c r="A68" s="25" t="s">
        <v>426</v>
      </c>
      <c r="B68" s="12" t="s">
        <v>226</v>
      </c>
      <c r="C68" s="12" t="s">
        <v>227</v>
      </c>
      <c r="D68" s="12" t="s">
        <v>228</v>
      </c>
      <c r="E68" s="10">
        <v>21.25</v>
      </c>
      <c r="F68" s="11" t="s">
        <v>12</v>
      </c>
      <c r="G68" s="11" t="s">
        <v>13</v>
      </c>
      <c r="H68" s="11" t="s">
        <v>63</v>
      </c>
      <c r="I68" s="12" t="s">
        <v>64</v>
      </c>
      <c r="J68" s="11" t="s">
        <v>336</v>
      </c>
    </row>
    <row r="69" spans="1:10" s="23" customFormat="1" x14ac:dyDescent="0.25">
      <c r="A69" s="25" t="s">
        <v>427</v>
      </c>
      <c r="B69" s="12" t="s">
        <v>229</v>
      </c>
      <c r="C69" s="12" t="s">
        <v>230</v>
      </c>
      <c r="D69" s="12" t="s">
        <v>231</v>
      </c>
      <c r="E69" s="10">
        <v>553</v>
      </c>
      <c r="F69" s="11" t="s">
        <v>12</v>
      </c>
      <c r="G69" s="11" t="s">
        <v>13</v>
      </c>
      <c r="H69" s="11" t="s">
        <v>25</v>
      </c>
      <c r="I69" s="12" t="s">
        <v>26</v>
      </c>
      <c r="J69" s="11" t="s">
        <v>336</v>
      </c>
    </row>
    <row r="70" spans="1:10" s="23" customFormat="1" x14ac:dyDescent="0.25">
      <c r="A70" s="25" t="s">
        <v>428</v>
      </c>
      <c r="B70" s="12" t="s">
        <v>232</v>
      </c>
      <c r="C70" s="12" t="s">
        <v>233</v>
      </c>
      <c r="D70" s="12" t="s">
        <v>234</v>
      </c>
      <c r="E70" s="10">
        <v>93.72</v>
      </c>
      <c r="F70" s="11" t="s">
        <v>12</v>
      </c>
      <c r="G70" s="11" t="s">
        <v>13</v>
      </c>
      <c r="H70" s="11" t="s">
        <v>21</v>
      </c>
      <c r="I70" s="12" t="s">
        <v>22</v>
      </c>
      <c r="J70" s="11" t="s">
        <v>336</v>
      </c>
    </row>
    <row r="71" spans="1:10" s="23" customFormat="1" x14ac:dyDescent="0.25">
      <c r="A71" s="25" t="s">
        <v>429</v>
      </c>
      <c r="B71" s="12" t="s">
        <v>232</v>
      </c>
      <c r="C71" s="12" t="s">
        <v>233</v>
      </c>
      <c r="D71" s="12" t="s">
        <v>234</v>
      </c>
      <c r="E71" s="10">
        <v>549.27</v>
      </c>
      <c r="F71" s="11" t="s">
        <v>12</v>
      </c>
      <c r="G71" s="11" t="s">
        <v>13</v>
      </c>
      <c r="H71" s="11" t="s">
        <v>25</v>
      </c>
      <c r="I71" s="12" t="s">
        <v>26</v>
      </c>
      <c r="J71" s="11" t="s">
        <v>336</v>
      </c>
    </row>
    <row r="72" spans="1:10" s="23" customFormat="1" x14ac:dyDescent="0.25">
      <c r="A72" s="25" t="s">
        <v>430</v>
      </c>
      <c r="B72" s="12" t="s">
        <v>232</v>
      </c>
      <c r="C72" s="12" t="s">
        <v>233</v>
      </c>
      <c r="D72" s="12" t="s">
        <v>234</v>
      </c>
      <c r="E72" s="10">
        <f>82.4+44.5+47+76.1</f>
        <v>250</v>
      </c>
      <c r="F72" s="11" t="s">
        <v>12</v>
      </c>
      <c r="G72" s="11" t="s">
        <v>13</v>
      </c>
      <c r="H72" s="11" t="s">
        <v>348</v>
      </c>
      <c r="I72" s="12" t="s">
        <v>349</v>
      </c>
      <c r="J72" s="11" t="s">
        <v>336</v>
      </c>
    </row>
    <row r="73" spans="1:10" s="23" customFormat="1" x14ac:dyDescent="0.25">
      <c r="A73" s="25" t="s">
        <v>431</v>
      </c>
      <c r="B73" s="12" t="s">
        <v>350</v>
      </c>
      <c r="C73" s="32" t="s">
        <v>479</v>
      </c>
      <c r="D73" s="32" t="s">
        <v>480</v>
      </c>
      <c r="E73" s="13">
        <f>67.3+62.5+86.3</f>
        <v>216.10000000000002</v>
      </c>
      <c r="F73" s="11" t="s">
        <v>12</v>
      </c>
      <c r="G73" s="11" t="s">
        <v>13</v>
      </c>
      <c r="H73" s="11" t="s">
        <v>348</v>
      </c>
      <c r="I73" s="12" t="s">
        <v>349</v>
      </c>
      <c r="J73" s="11" t="s">
        <v>336</v>
      </c>
    </row>
    <row r="74" spans="1:10" s="23" customFormat="1" x14ac:dyDescent="0.25">
      <c r="A74" s="25" t="s">
        <v>432</v>
      </c>
      <c r="B74" s="12" t="s">
        <v>481</v>
      </c>
      <c r="C74" s="32" t="s">
        <v>482</v>
      </c>
      <c r="D74" s="32" t="s">
        <v>483</v>
      </c>
      <c r="E74" s="13">
        <v>64.010000000000005</v>
      </c>
      <c r="F74" s="11" t="s">
        <v>12</v>
      </c>
      <c r="G74" s="11" t="s">
        <v>13</v>
      </c>
      <c r="H74" s="11" t="s">
        <v>348</v>
      </c>
      <c r="I74" s="12" t="s">
        <v>349</v>
      </c>
      <c r="J74" s="11" t="s">
        <v>336</v>
      </c>
    </row>
    <row r="75" spans="1:10" s="23" customFormat="1" x14ac:dyDescent="0.25">
      <c r="A75" s="25" t="s">
        <v>433</v>
      </c>
      <c r="B75" s="12" t="s">
        <v>363</v>
      </c>
      <c r="C75" s="32" t="s">
        <v>484</v>
      </c>
      <c r="D75" s="32" t="s">
        <v>485</v>
      </c>
      <c r="E75" s="13">
        <f>137.33+19.94+306.26+47.5+123.91+165.27+9.95+27.76+25.26+99.5</f>
        <v>962.68</v>
      </c>
      <c r="F75" s="11" t="s">
        <v>12</v>
      </c>
      <c r="G75" s="11" t="s">
        <v>13</v>
      </c>
      <c r="H75" s="11" t="s">
        <v>348</v>
      </c>
      <c r="I75" s="12" t="s">
        <v>349</v>
      </c>
      <c r="J75" s="11" t="s">
        <v>336</v>
      </c>
    </row>
    <row r="76" spans="1:10" s="23" customFormat="1" x14ac:dyDescent="0.25">
      <c r="A76" s="25" t="s">
        <v>434</v>
      </c>
      <c r="B76" s="12" t="s">
        <v>351</v>
      </c>
      <c r="C76" s="32" t="s">
        <v>486</v>
      </c>
      <c r="D76" s="32" t="s">
        <v>487</v>
      </c>
      <c r="E76" s="13">
        <v>187.5</v>
      </c>
      <c r="F76" s="11" t="s">
        <v>12</v>
      </c>
      <c r="G76" s="11" t="s">
        <v>13</v>
      </c>
      <c r="H76" s="11" t="s">
        <v>280</v>
      </c>
      <c r="I76" s="12" t="s">
        <v>281</v>
      </c>
      <c r="J76" s="11" t="s">
        <v>336</v>
      </c>
    </row>
    <row r="77" spans="1:10" s="23" customFormat="1" x14ac:dyDescent="0.25">
      <c r="A77" s="25" t="s">
        <v>435</v>
      </c>
      <c r="B77" s="12" t="s">
        <v>352</v>
      </c>
      <c r="C77" s="32" t="s">
        <v>488</v>
      </c>
      <c r="D77" s="32" t="s">
        <v>489</v>
      </c>
      <c r="E77" s="13">
        <v>88.75</v>
      </c>
      <c r="F77" s="11" t="s">
        <v>12</v>
      </c>
      <c r="G77" s="11" t="s">
        <v>13</v>
      </c>
      <c r="H77" s="11" t="s">
        <v>348</v>
      </c>
      <c r="I77" s="12" t="s">
        <v>349</v>
      </c>
      <c r="J77" s="11" t="s">
        <v>336</v>
      </c>
    </row>
    <row r="78" spans="1:10" s="23" customFormat="1" x14ac:dyDescent="0.25">
      <c r="A78" s="25" t="s">
        <v>436</v>
      </c>
      <c r="B78" s="12" t="s">
        <v>353</v>
      </c>
      <c r="C78" s="32" t="s">
        <v>490</v>
      </c>
      <c r="D78" s="32" t="s">
        <v>491</v>
      </c>
      <c r="E78" s="13">
        <v>1812.5</v>
      </c>
      <c r="F78" s="11" t="s">
        <v>12</v>
      </c>
      <c r="G78" s="11" t="s">
        <v>13</v>
      </c>
      <c r="H78" s="11" t="s">
        <v>280</v>
      </c>
      <c r="I78" s="12" t="s">
        <v>281</v>
      </c>
      <c r="J78" s="11" t="s">
        <v>336</v>
      </c>
    </row>
    <row r="79" spans="1:10" s="23" customFormat="1" x14ac:dyDescent="0.25">
      <c r="A79" s="25" t="s">
        <v>437</v>
      </c>
      <c r="B79" s="12" t="s">
        <v>354</v>
      </c>
      <c r="C79" s="32" t="s">
        <v>492</v>
      </c>
      <c r="D79" s="32" t="s">
        <v>493</v>
      </c>
      <c r="E79" s="13">
        <v>1234</v>
      </c>
      <c r="F79" s="11" t="s">
        <v>12</v>
      </c>
      <c r="G79" s="11" t="s">
        <v>13</v>
      </c>
      <c r="H79" s="11" t="s">
        <v>348</v>
      </c>
      <c r="I79" s="12" t="s">
        <v>349</v>
      </c>
      <c r="J79" s="11" t="s">
        <v>336</v>
      </c>
    </row>
    <row r="80" spans="1:10" s="23" customFormat="1" x14ac:dyDescent="0.25">
      <c r="A80" s="25" t="s">
        <v>438</v>
      </c>
      <c r="B80" s="12" t="s">
        <v>116</v>
      </c>
      <c r="C80" s="32" t="s">
        <v>117</v>
      </c>
      <c r="D80" s="32" t="s">
        <v>118</v>
      </c>
      <c r="E80" s="13">
        <f>1274+137+148+739.2</f>
        <v>2298.1999999999998</v>
      </c>
      <c r="F80" s="11" t="s">
        <v>12</v>
      </c>
      <c r="G80" s="11" t="s">
        <v>13</v>
      </c>
      <c r="H80" s="11" t="s">
        <v>348</v>
      </c>
      <c r="I80" s="12" t="s">
        <v>349</v>
      </c>
      <c r="J80" s="11" t="s">
        <v>336</v>
      </c>
    </row>
    <row r="81" spans="1:10" s="23" customFormat="1" x14ac:dyDescent="0.25">
      <c r="A81" s="25" t="s">
        <v>439</v>
      </c>
      <c r="B81" s="12" t="s">
        <v>356</v>
      </c>
      <c r="C81" s="32" t="s">
        <v>494</v>
      </c>
      <c r="D81" s="32" t="s">
        <v>284</v>
      </c>
      <c r="E81" s="13">
        <f>312.5+312.5</f>
        <v>625</v>
      </c>
      <c r="F81" s="11" t="s">
        <v>12</v>
      </c>
      <c r="G81" s="11" t="s">
        <v>13</v>
      </c>
      <c r="H81" s="11" t="s">
        <v>280</v>
      </c>
      <c r="I81" s="12" t="s">
        <v>281</v>
      </c>
      <c r="J81" s="11" t="s">
        <v>336</v>
      </c>
    </row>
    <row r="82" spans="1:10" s="23" customFormat="1" x14ac:dyDescent="0.25">
      <c r="A82" s="25" t="s">
        <v>441</v>
      </c>
      <c r="B82" s="12" t="s">
        <v>357</v>
      </c>
      <c r="C82" s="32" t="s">
        <v>495</v>
      </c>
      <c r="D82" s="32" t="s">
        <v>496</v>
      </c>
      <c r="E82" s="13">
        <v>323.23</v>
      </c>
      <c r="F82" s="11" t="s">
        <v>12</v>
      </c>
      <c r="G82" s="11" t="s">
        <v>13</v>
      </c>
      <c r="H82" s="11" t="s">
        <v>280</v>
      </c>
      <c r="I82" s="12" t="s">
        <v>281</v>
      </c>
      <c r="J82" s="11" t="s">
        <v>336</v>
      </c>
    </row>
    <row r="83" spans="1:10" s="23" customFormat="1" x14ac:dyDescent="0.25">
      <c r="A83" s="25" t="s">
        <v>442</v>
      </c>
      <c r="B83" s="12" t="s">
        <v>358</v>
      </c>
      <c r="C83" s="32" t="s">
        <v>497</v>
      </c>
      <c r="D83" s="32" t="s">
        <v>498</v>
      </c>
      <c r="E83" s="13">
        <f>1400+530+120</f>
        <v>2050</v>
      </c>
      <c r="F83" s="11" t="s">
        <v>12</v>
      </c>
      <c r="G83" s="11" t="s">
        <v>13</v>
      </c>
      <c r="H83" s="11" t="s">
        <v>280</v>
      </c>
      <c r="I83" s="12" t="s">
        <v>281</v>
      </c>
      <c r="J83" s="11" t="s">
        <v>336</v>
      </c>
    </row>
    <row r="84" spans="1:10" s="23" customFormat="1" x14ac:dyDescent="0.25">
      <c r="A84" s="25" t="s">
        <v>443</v>
      </c>
      <c r="B84" s="12" t="s">
        <v>361</v>
      </c>
      <c r="C84" s="32" t="s">
        <v>501</v>
      </c>
      <c r="D84" s="32" t="s">
        <v>500</v>
      </c>
      <c r="E84" s="13">
        <f>47.5+47.5</f>
        <v>95</v>
      </c>
      <c r="F84" s="11" t="s">
        <v>12</v>
      </c>
      <c r="G84" s="11" t="s">
        <v>13</v>
      </c>
      <c r="H84" s="11" t="s">
        <v>348</v>
      </c>
      <c r="I84" s="12" t="s">
        <v>349</v>
      </c>
      <c r="J84" s="11" t="s">
        <v>336</v>
      </c>
    </row>
    <row r="85" spans="1:10" s="23" customFormat="1" x14ac:dyDescent="0.25">
      <c r="A85" s="25" t="s">
        <v>444</v>
      </c>
      <c r="B85" s="12" t="s">
        <v>362</v>
      </c>
      <c r="C85" s="32" t="s">
        <v>502</v>
      </c>
      <c r="D85" s="32" t="s">
        <v>503</v>
      </c>
      <c r="E85" s="13">
        <v>264.74</v>
      </c>
      <c r="F85" s="11" t="s">
        <v>12</v>
      </c>
      <c r="G85" s="11" t="s">
        <v>13</v>
      </c>
      <c r="H85" s="11" t="s">
        <v>348</v>
      </c>
      <c r="I85" s="12" t="s">
        <v>349</v>
      </c>
      <c r="J85" s="11" t="s">
        <v>336</v>
      </c>
    </row>
    <row r="86" spans="1:10" s="23" customFormat="1" x14ac:dyDescent="0.25">
      <c r="A86" s="25" t="s">
        <v>445</v>
      </c>
      <c r="B86" s="12" t="s">
        <v>282</v>
      </c>
      <c r="C86" s="12" t="s">
        <v>283</v>
      </c>
      <c r="D86" s="12" t="s">
        <v>284</v>
      </c>
      <c r="E86" s="10">
        <v>86.99</v>
      </c>
      <c r="F86" s="11" t="s">
        <v>12</v>
      </c>
      <c r="G86" s="11" t="s">
        <v>13</v>
      </c>
      <c r="H86" s="11" t="s">
        <v>348</v>
      </c>
      <c r="I86" s="12" t="s">
        <v>349</v>
      </c>
      <c r="J86" s="11" t="s">
        <v>336</v>
      </c>
    </row>
    <row r="87" spans="1:10" s="23" customFormat="1" x14ac:dyDescent="0.25">
      <c r="A87" s="25" t="s">
        <v>446</v>
      </c>
      <c r="B87" s="12" t="s">
        <v>236</v>
      </c>
      <c r="C87" s="12"/>
      <c r="D87" s="12" t="s">
        <v>237</v>
      </c>
      <c r="E87" s="10">
        <v>120</v>
      </c>
      <c r="F87" s="11" t="s">
        <v>12</v>
      </c>
      <c r="G87" s="11" t="s">
        <v>13</v>
      </c>
      <c r="H87" s="11" t="s">
        <v>23</v>
      </c>
      <c r="I87" s="12" t="s">
        <v>24</v>
      </c>
      <c r="J87" s="11" t="s">
        <v>336</v>
      </c>
    </row>
    <row r="88" spans="1:10" s="23" customFormat="1" x14ac:dyDescent="0.25">
      <c r="A88" s="25" t="s">
        <v>447</v>
      </c>
      <c r="B88" s="12" t="s">
        <v>238</v>
      </c>
      <c r="C88" s="12" t="s">
        <v>239</v>
      </c>
      <c r="D88" s="12" t="s">
        <v>240</v>
      </c>
      <c r="E88" s="10">
        <v>6543.66</v>
      </c>
      <c r="F88" s="11" t="s">
        <v>12</v>
      </c>
      <c r="G88" s="11" t="s">
        <v>13</v>
      </c>
      <c r="H88" s="11" t="s">
        <v>98</v>
      </c>
      <c r="I88" s="12" t="s">
        <v>99</v>
      </c>
      <c r="J88" s="11" t="s">
        <v>336</v>
      </c>
    </row>
    <row r="89" spans="1:10" s="23" customFormat="1" x14ac:dyDescent="0.25">
      <c r="A89" s="25" t="s">
        <v>448</v>
      </c>
      <c r="B89" s="12" t="s">
        <v>241</v>
      </c>
      <c r="C89" s="12" t="s">
        <v>242</v>
      </c>
      <c r="D89" s="12" t="s">
        <v>243</v>
      </c>
      <c r="E89" s="10">
        <v>5399.6</v>
      </c>
      <c r="F89" s="11" t="s">
        <v>12</v>
      </c>
      <c r="G89" s="11" t="s">
        <v>13</v>
      </c>
      <c r="H89" s="11" t="s">
        <v>98</v>
      </c>
      <c r="I89" s="12" t="s">
        <v>99</v>
      </c>
      <c r="J89" s="11" t="s">
        <v>336</v>
      </c>
    </row>
    <row r="90" spans="1:10" s="23" customFormat="1" x14ac:dyDescent="0.25">
      <c r="A90" s="25" t="s">
        <v>449</v>
      </c>
      <c r="B90" s="12" t="s">
        <v>245</v>
      </c>
      <c r="C90" s="12" t="s">
        <v>246</v>
      </c>
      <c r="D90" s="12" t="s">
        <v>247</v>
      </c>
      <c r="E90" s="10">
        <v>1515.46</v>
      </c>
      <c r="F90" s="11" t="s">
        <v>12</v>
      </c>
      <c r="G90" s="11" t="s">
        <v>13</v>
      </c>
      <c r="H90" s="11" t="s">
        <v>176</v>
      </c>
      <c r="I90" s="12" t="s">
        <v>177</v>
      </c>
      <c r="J90" s="11" t="s">
        <v>336</v>
      </c>
    </row>
    <row r="91" spans="1:10" s="23" customFormat="1" x14ac:dyDescent="0.25">
      <c r="A91" s="25" t="s">
        <v>450</v>
      </c>
      <c r="B91" s="12" t="s">
        <v>248</v>
      </c>
      <c r="C91" s="12" t="s">
        <v>249</v>
      </c>
      <c r="D91" s="12" t="s">
        <v>250</v>
      </c>
      <c r="E91" s="10">
        <v>794.15</v>
      </c>
      <c r="F91" s="11" t="s">
        <v>12</v>
      </c>
      <c r="G91" s="11" t="s">
        <v>13</v>
      </c>
      <c r="H91" s="11" t="s">
        <v>103</v>
      </c>
      <c r="I91" s="12" t="s">
        <v>104</v>
      </c>
      <c r="J91" s="11" t="s">
        <v>336</v>
      </c>
    </row>
    <row r="92" spans="1:10" s="23" customFormat="1" x14ac:dyDescent="0.25">
      <c r="A92" s="25" t="s">
        <v>451</v>
      </c>
      <c r="B92" s="12" t="s">
        <v>251</v>
      </c>
      <c r="C92" s="12" t="s">
        <v>252</v>
      </c>
      <c r="D92" s="12" t="s">
        <v>253</v>
      </c>
      <c r="E92" s="10">
        <v>4200</v>
      </c>
      <c r="F92" s="11" t="s">
        <v>12</v>
      </c>
      <c r="G92" s="11" t="s">
        <v>13</v>
      </c>
      <c r="H92" s="11" t="s">
        <v>85</v>
      </c>
      <c r="I92" s="12" t="s">
        <v>86</v>
      </c>
      <c r="J92" s="11" t="s">
        <v>336</v>
      </c>
    </row>
    <row r="93" spans="1:10" s="23" customFormat="1" x14ac:dyDescent="0.25">
      <c r="A93" s="25" t="s">
        <v>452</v>
      </c>
      <c r="B93" s="12" t="s">
        <v>254</v>
      </c>
      <c r="C93" s="12" t="s">
        <v>255</v>
      </c>
      <c r="D93" s="12" t="s">
        <v>256</v>
      </c>
      <c r="E93" s="10">
        <v>22.3</v>
      </c>
      <c r="F93" s="11" t="s">
        <v>12</v>
      </c>
      <c r="G93" s="11" t="s">
        <v>13</v>
      </c>
      <c r="H93" s="11" t="s">
        <v>71</v>
      </c>
      <c r="I93" s="12" t="s">
        <v>72</v>
      </c>
      <c r="J93" s="11" t="s">
        <v>336</v>
      </c>
    </row>
    <row r="94" spans="1:10" s="23" customFormat="1" x14ac:dyDescent="0.25">
      <c r="A94" s="25" t="s">
        <v>453</v>
      </c>
      <c r="B94" s="12" t="s">
        <v>257</v>
      </c>
      <c r="C94" s="12" t="s">
        <v>258</v>
      </c>
      <c r="D94" s="12" t="s">
        <v>259</v>
      </c>
      <c r="E94" s="10">
        <v>248.46</v>
      </c>
      <c r="F94" s="11" t="s">
        <v>12</v>
      </c>
      <c r="G94" s="11" t="s">
        <v>13</v>
      </c>
      <c r="H94" s="11" t="s">
        <v>165</v>
      </c>
      <c r="I94" s="12" t="s">
        <v>166</v>
      </c>
      <c r="J94" s="11" t="s">
        <v>336</v>
      </c>
    </row>
    <row r="95" spans="1:10" s="23" customFormat="1" x14ac:dyDescent="0.25">
      <c r="A95" s="25" t="s">
        <v>454</v>
      </c>
      <c r="B95" s="12" t="s">
        <v>260</v>
      </c>
      <c r="C95" s="12" t="s">
        <v>261</v>
      </c>
      <c r="D95" s="12" t="s">
        <v>262</v>
      </c>
      <c r="E95" s="10">
        <v>49.75</v>
      </c>
      <c r="F95" s="11" t="s">
        <v>12</v>
      </c>
      <c r="G95" s="11" t="s">
        <v>13</v>
      </c>
      <c r="H95" s="11" t="s">
        <v>71</v>
      </c>
      <c r="I95" s="12" t="s">
        <v>72</v>
      </c>
      <c r="J95" s="11" t="s">
        <v>336</v>
      </c>
    </row>
    <row r="96" spans="1:10" s="23" customFormat="1" x14ac:dyDescent="0.25">
      <c r="A96" s="25" t="s">
        <v>455</v>
      </c>
      <c r="B96" s="12" t="s">
        <v>263</v>
      </c>
      <c r="C96" s="12" t="s">
        <v>264</v>
      </c>
      <c r="D96" s="12" t="s">
        <v>265</v>
      </c>
      <c r="E96" s="10">
        <v>13.41</v>
      </c>
      <c r="F96" s="11" t="s">
        <v>12</v>
      </c>
      <c r="G96" s="11" t="s">
        <v>13</v>
      </c>
      <c r="H96" s="11" t="s">
        <v>63</v>
      </c>
      <c r="I96" s="12" t="s">
        <v>64</v>
      </c>
      <c r="J96" s="11" t="s">
        <v>336</v>
      </c>
    </row>
    <row r="97" spans="1:10" s="23" customFormat="1" x14ac:dyDescent="0.25">
      <c r="A97" s="25" t="s">
        <v>456</v>
      </c>
      <c r="B97" s="12" t="s">
        <v>266</v>
      </c>
      <c r="C97" s="12" t="s">
        <v>267</v>
      </c>
      <c r="D97" s="12" t="s">
        <v>268</v>
      </c>
      <c r="E97" s="10">
        <v>1689.38</v>
      </c>
      <c r="F97" s="11" t="s">
        <v>12</v>
      </c>
      <c r="G97" s="11" t="s">
        <v>13</v>
      </c>
      <c r="H97" s="11" t="s">
        <v>85</v>
      </c>
      <c r="I97" s="12" t="s">
        <v>86</v>
      </c>
      <c r="J97" s="11" t="s">
        <v>336</v>
      </c>
    </row>
    <row r="98" spans="1:10" s="23" customFormat="1" x14ac:dyDescent="0.25">
      <c r="A98" s="25" t="s">
        <v>457</v>
      </c>
      <c r="B98" s="12" t="s">
        <v>269</v>
      </c>
      <c r="C98" s="12" t="s">
        <v>270</v>
      </c>
      <c r="D98" s="12" t="s">
        <v>271</v>
      </c>
      <c r="E98" s="10">
        <f>275.77+278.07</f>
        <v>553.83999999999992</v>
      </c>
      <c r="F98" s="11" t="s">
        <v>12</v>
      </c>
      <c r="G98" s="11" t="s">
        <v>13</v>
      </c>
      <c r="H98" s="11" t="s">
        <v>143</v>
      </c>
      <c r="I98" s="12" t="s">
        <v>144</v>
      </c>
      <c r="J98" s="11" t="s">
        <v>336</v>
      </c>
    </row>
    <row r="99" spans="1:10" s="23" customFormat="1" x14ac:dyDescent="0.25">
      <c r="A99" s="25" t="s">
        <v>458</v>
      </c>
      <c r="B99" s="12" t="s">
        <v>272</v>
      </c>
      <c r="C99" s="12" t="s">
        <v>273</v>
      </c>
      <c r="D99" s="12" t="s">
        <v>274</v>
      </c>
      <c r="E99" s="10">
        <v>246.06</v>
      </c>
      <c r="F99" s="11" t="s">
        <v>12</v>
      </c>
      <c r="G99" s="11" t="s">
        <v>13</v>
      </c>
      <c r="H99" s="11" t="s">
        <v>103</v>
      </c>
      <c r="I99" s="12" t="s">
        <v>104</v>
      </c>
      <c r="J99" s="11" t="s">
        <v>336</v>
      </c>
    </row>
    <row r="100" spans="1:10" s="23" customFormat="1" x14ac:dyDescent="0.25">
      <c r="A100" s="25" t="s">
        <v>459</v>
      </c>
      <c r="B100" s="12" t="s">
        <v>275</v>
      </c>
      <c r="C100" s="12" t="s">
        <v>276</v>
      </c>
      <c r="D100" s="12" t="s">
        <v>277</v>
      </c>
      <c r="E100" s="10">
        <v>525.99</v>
      </c>
      <c r="F100" s="11" t="s">
        <v>12</v>
      </c>
      <c r="G100" s="11" t="s">
        <v>13</v>
      </c>
      <c r="H100" s="11" t="s">
        <v>98</v>
      </c>
      <c r="I100" s="12" t="s">
        <v>99</v>
      </c>
      <c r="J100" s="11" t="s">
        <v>336</v>
      </c>
    </row>
    <row r="101" spans="1:10" s="23" customFormat="1" x14ac:dyDescent="0.25">
      <c r="A101" s="25" t="s">
        <v>460</v>
      </c>
      <c r="B101" s="12" t="s">
        <v>275</v>
      </c>
      <c r="C101" s="12" t="s">
        <v>276</v>
      </c>
      <c r="D101" s="12" t="s">
        <v>277</v>
      </c>
      <c r="E101" s="10">
        <v>11.77</v>
      </c>
      <c r="F101" s="11" t="s">
        <v>12</v>
      </c>
      <c r="G101" s="11" t="s">
        <v>13</v>
      </c>
      <c r="H101" s="11" t="s">
        <v>80</v>
      </c>
      <c r="I101" s="12" t="s">
        <v>81</v>
      </c>
      <c r="J101" s="11" t="s">
        <v>336</v>
      </c>
    </row>
    <row r="102" spans="1:10" s="23" customFormat="1" x14ac:dyDescent="0.25">
      <c r="A102" s="25" t="s">
        <v>461</v>
      </c>
      <c r="B102" s="12" t="s">
        <v>278</v>
      </c>
      <c r="C102" s="12"/>
      <c r="D102" s="12" t="s">
        <v>279</v>
      </c>
      <c r="E102" s="10">
        <v>400</v>
      </c>
      <c r="F102" s="11" t="s">
        <v>12</v>
      </c>
      <c r="G102" s="11" t="s">
        <v>13</v>
      </c>
      <c r="H102" s="11" t="s">
        <v>280</v>
      </c>
      <c r="I102" s="12" t="s">
        <v>281</v>
      </c>
      <c r="J102" s="11" t="s">
        <v>336</v>
      </c>
    </row>
    <row r="103" spans="1:10" s="23" customFormat="1" x14ac:dyDescent="0.25">
      <c r="A103" s="25" t="s">
        <v>462</v>
      </c>
      <c r="B103" s="12" t="s">
        <v>282</v>
      </c>
      <c r="C103" s="12" t="s">
        <v>283</v>
      </c>
      <c r="D103" s="12" t="s">
        <v>284</v>
      </c>
      <c r="E103" s="10">
        <v>2589.0700000000002</v>
      </c>
      <c r="F103" s="11" t="s">
        <v>12</v>
      </c>
      <c r="G103" s="11" t="s">
        <v>13</v>
      </c>
      <c r="H103" s="11" t="s">
        <v>85</v>
      </c>
      <c r="I103" s="12" t="s">
        <v>86</v>
      </c>
      <c r="J103" s="11" t="s">
        <v>336</v>
      </c>
    </row>
    <row r="104" spans="1:10" s="23" customFormat="1" x14ac:dyDescent="0.25">
      <c r="A104" s="25" t="s">
        <v>463</v>
      </c>
      <c r="B104" s="12" t="s">
        <v>288</v>
      </c>
      <c r="C104" s="12" t="s">
        <v>289</v>
      </c>
      <c r="D104" s="12" t="s">
        <v>290</v>
      </c>
      <c r="E104" s="10">
        <v>1653.03</v>
      </c>
      <c r="F104" s="11" t="s">
        <v>12</v>
      </c>
      <c r="G104" s="11" t="s">
        <v>13</v>
      </c>
      <c r="H104" s="11" t="s">
        <v>41</v>
      </c>
      <c r="I104" s="12" t="s">
        <v>42</v>
      </c>
      <c r="J104" s="11" t="s">
        <v>336</v>
      </c>
    </row>
    <row r="105" spans="1:10" s="23" customFormat="1" x14ac:dyDescent="0.25">
      <c r="A105" s="25" t="s">
        <v>464</v>
      </c>
      <c r="B105" s="12" t="s">
        <v>291</v>
      </c>
      <c r="C105" s="12" t="s">
        <v>292</v>
      </c>
      <c r="D105" s="12" t="s">
        <v>293</v>
      </c>
      <c r="E105" s="10">
        <v>22.67</v>
      </c>
      <c r="F105" s="11" t="s">
        <v>12</v>
      </c>
      <c r="G105" s="11" t="s">
        <v>13</v>
      </c>
      <c r="H105" s="11" t="s">
        <v>71</v>
      </c>
      <c r="I105" s="12" t="s">
        <v>72</v>
      </c>
      <c r="J105" s="11" t="s">
        <v>336</v>
      </c>
    </row>
    <row r="106" spans="1:10" s="23" customFormat="1" x14ac:dyDescent="0.25">
      <c r="A106" s="25" t="s">
        <v>465</v>
      </c>
      <c r="B106" s="12" t="s">
        <v>359</v>
      </c>
      <c r="C106" s="12" t="s">
        <v>294</v>
      </c>
      <c r="D106" s="12" t="s">
        <v>295</v>
      </c>
      <c r="E106" s="10">
        <v>315.92</v>
      </c>
      <c r="F106" s="11" t="s">
        <v>12</v>
      </c>
      <c r="G106" s="11" t="s">
        <v>13</v>
      </c>
      <c r="H106" s="11" t="s">
        <v>21</v>
      </c>
      <c r="I106" s="12" t="s">
        <v>22</v>
      </c>
      <c r="J106" s="11" t="s">
        <v>336</v>
      </c>
    </row>
    <row r="107" spans="1:10" s="23" customFormat="1" x14ac:dyDescent="0.25">
      <c r="A107" s="25" t="s">
        <v>466</v>
      </c>
      <c r="B107" s="12" t="s">
        <v>296</v>
      </c>
      <c r="C107" s="12" t="s">
        <v>297</v>
      </c>
      <c r="D107" s="12" t="s">
        <v>298</v>
      </c>
      <c r="E107" s="10">
        <v>156.43</v>
      </c>
      <c r="F107" s="11" t="s">
        <v>12</v>
      </c>
      <c r="G107" s="11" t="s">
        <v>13</v>
      </c>
      <c r="H107" s="11" t="s">
        <v>71</v>
      </c>
      <c r="I107" s="12" t="s">
        <v>72</v>
      </c>
      <c r="J107" s="11" t="s">
        <v>336</v>
      </c>
    </row>
    <row r="108" spans="1:10" s="23" customFormat="1" x14ac:dyDescent="0.25">
      <c r="A108" s="25" t="s">
        <v>467</v>
      </c>
      <c r="B108" s="12" t="s">
        <v>301</v>
      </c>
      <c r="C108" s="12"/>
      <c r="D108" s="12" t="s">
        <v>302</v>
      </c>
      <c r="E108" s="10">
        <v>721.85</v>
      </c>
      <c r="F108" s="11" t="s">
        <v>12</v>
      </c>
      <c r="G108" s="11" t="s">
        <v>13</v>
      </c>
      <c r="H108" s="11" t="s">
        <v>280</v>
      </c>
      <c r="I108" s="12" t="s">
        <v>281</v>
      </c>
      <c r="J108" s="11" t="s">
        <v>336</v>
      </c>
    </row>
    <row r="109" spans="1:10" s="23" customFormat="1" x14ac:dyDescent="0.25">
      <c r="A109" s="25" t="s">
        <v>468</v>
      </c>
      <c r="B109" s="12" t="s">
        <v>303</v>
      </c>
      <c r="C109" s="12" t="s">
        <v>304</v>
      </c>
      <c r="D109" s="12" t="s">
        <v>305</v>
      </c>
      <c r="E109" s="10">
        <v>300</v>
      </c>
      <c r="F109" s="11" t="s">
        <v>12</v>
      </c>
      <c r="G109" s="11" t="s">
        <v>13</v>
      </c>
      <c r="H109" s="11" t="s">
        <v>38</v>
      </c>
      <c r="I109" s="12" t="s">
        <v>39</v>
      </c>
      <c r="J109" s="11" t="s">
        <v>336</v>
      </c>
    </row>
    <row r="110" spans="1:10" s="23" customFormat="1" x14ac:dyDescent="0.25">
      <c r="A110" s="25" t="s">
        <v>469</v>
      </c>
      <c r="B110" s="12" t="s">
        <v>306</v>
      </c>
      <c r="C110" s="12" t="s">
        <v>307</v>
      </c>
      <c r="D110" s="12" t="s">
        <v>308</v>
      </c>
      <c r="E110" s="10">
        <v>19.75</v>
      </c>
      <c r="F110" s="11" t="s">
        <v>12</v>
      </c>
      <c r="G110" s="11" t="s">
        <v>13</v>
      </c>
      <c r="H110" s="11" t="s">
        <v>30</v>
      </c>
      <c r="I110" s="12" t="s">
        <v>31</v>
      </c>
      <c r="J110" s="11" t="s">
        <v>336</v>
      </c>
    </row>
    <row r="111" spans="1:10" s="23" customFormat="1" x14ac:dyDescent="0.25">
      <c r="A111" s="25" t="s">
        <v>470</v>
      </c>
      <c r="B111" s="12" t="s">
        <v>309</v>
      </c>
      <c r="C111" s="12" t="s">
        <v>310</v>
      </c>
      <c r="D111" s="12" t="s">
        <v>311</v>
      </c>
      <c r="E111" s="10">
        <v>6.54</v>
      </c>
      <c r="F111" s="11" t="s">
        <v>12</v>
      </c>
      <c r="G111" s="11" t="s">
        <v>13</v>
      </c>
      <c r="H111" s="11" t="s">
        <v>63</v>
      </c>
      <c r="I111" s="12" t="s">
        <v>64</v>
      </c>
      <c r="J111" s="11" t="s">
        <v>336</v>
      </c>
    </row>
    <row r="112" spans="1:10" s="23" customFormat="1" x14ac:dyDescent="0.25">
      <c r="A112" s="25" t="s">
        <v>471</v>
      </c>
      <c r="B112" s="12" t="s">
        <v>312</v>
      </c>
      <c r="C112" s="12" t="s">
        <v>313</v>
      </c>
      <c r="D112" s="12" t="s">
        <v>314</v>
      </c>
      <c r="E112" s="10">
        <v>3.9</v>
      </c>
      <c r="F112" s="11" t="s">
        <v>12</v>
      </c>
      <c r="G112" s="11" t="s">
        <v>13</v>
      </c>
      <c r="H112" s="11" t="s">
        <v>63</v>
      </c>
      <c r="I112" s="12" t="s">
        <v>64</v>
      </c>
      <c r="J112" s="11" t="s">
        <v>336</v>
      </c>
    </row>
    <row r="113" spans="1:10" s="23" customFormat="1" x14ac:dyDescent="0.25">
      <c r="A113" s="25" t="s">
        <v>472</v>
      </c>
      <c r="B113" s="12" t="s">
        <v>312</v>
      </c>
      <c r="C113" s="12" t="s">
        <v>313</v>
      </c>
      <c r="D113" s="12" t="s">
        <v>314</v>
      </c>
      <c r="E113" s="10">
        <v>9.5</v>
      </c>
      <c r="F113" s="11" t="s">
        <v>12</v>
      </c>
      <c r="G113" s="11" t="s">
        <v>13</v>
      </c>
      <c r="H113" s="11" t="s">
        <v>85</v>
      </c>
      <c r="I113" s="12" t="s">
        <v>86</v>
      </c>
      <c r="J113" s="11" t="s">
        <v>336</v>
      </c>
    </row>
    <row r="114" spans="1:10" s="23" customFormat="1" x14ac:dyDescent="0.25">
      <c r="A114" s="25" t="s">
        <v>473</v>
      </c>
      <c r="B114" s="12" t="s">
        <v>315</v>
      </c>
      <c r="C114" s="12" t="s">
        <v>316</v>
      </c>
      <c r="D114" s="12" t="s">
        <v>317</v>
      </c>
      <c r="E114" s="10">
        <v>400</v>
      </c>
      <c r="F114" s="11" t="s">
        <v>12</v>
      </c>
      <c r="G114" s="11" t="s">
        <v>13</v>
      </c>
      <c r="H114" s="11" t="s">
        <v>85</v>
      </c>
      <c r="I114" s="12" t="s">
        <v>86</v>
      </c>
      <c r="J114" s="11" t="s">
        <v>336</v>
      </c>
    </row>
    <row r="115" spans="1:10" s="23" customFormat="1" x14ac:dyDescent="0.25">
      <c r="A115" s="25" t="s">
        <v>474</v>
      </c>
      <c r="B115" s="12" t="s">
        <v>318</v>
      </c>
      <c r="C115" s="12" t="s">
        <v>319</v>
      </c>
      <c r="D115" s="12" t="s">
        <v>320</v>
      </c>
      <c r="E115" s="10">
        <v>122.5</v>
      </c>
      <c r="F115" s="11" t="s">
        <v>12</v>
      </c>
      <c r="G115" s="11" t="s">
        <v>13</v>
      </c>
      <c r="H115" s="11" t="s">
        <v>80</v>
      </c>
      <c r="I115" s="12" t="s">
        <v>81</v>
      </c>
      <c r="J115" s="11" t="s">
        <v>336</v>
      </c>
    </row>
    <row r="116" spans="1:10" s="23" customFormat="1" x14ac:dyDescent="0.25">
      <c r="A116" s="25" t="s">
        <v>475</v>
      </c>
      <c r="B116" s="12" t="s">
        <v>324</v>
      </c>
      <c r="C116" s="12" t="s">
        <v>325</v>
      </c>
      <c r="D116" s="12" t="s">
        <v>326</v>
      </c>
      <c r="E116" s="10">
        <v>1496.04</v>
      </c>
      <c r="F116" s="11" t="s">
        <v>12</v>
      </c>
      <c r="G116" s="11" t="s">
        <v>13</v>
      </c>
      <c r="H116" s="11" t="s">
        <v>30</v>
      </c>
      <c r="I116" s="12" t="s">
        <v>31</v>
      </c>
      <c r="J116" s="11" t="s">
        <v>336</v>
      </c>
    </row>
    <row r="117" spans="1:10" s="23" customFormat="1" x14ac:dyDescent="0.25">
      <c r="A117" s="25" t="s">
        <v>476</v>
      </c>
      <c r="B117" s="12" t="s">
        <v>330</v>
      </c>
      <c r="C117" s="12" t="s">
        <v>331</v>
      </c>
      <c r="D117" s="12" t="s">
        <v>332</v>
      </c>
      <c r="E117" s="10">
        <v>200</v>
      </c>
      <c r="F117" s="11" t="s">
        <v>12</v>
      </c>
      <c r="G117" s="11" t="s">
        <v>13</v>
      </c>
      <c r="H117" s="11" t="s">
        <v>103</v>
      </c>
      <c r="I117" s="12" t="s">
        <v>104</v>
      </c>
      <c r="J117" s="11" t="s">
        <v>336</v>
      </c>
    </row>
    <row r="118" spans="1:10" ht="15.75" x14ac:dyDescent="0.25">
      <c r="A118" s="27" t="s">
        <v>337</v>
      </c>
      <c r="B118" s="27"/>
      <c r="C118" s="27"/>
      <c r="D118" s="27"/>
      <c r="E118" s="4">
        <f>SUBTOTAL(9,E5:E117)</f>
        <v>145186.68000000002</v>
      </c>
      <c r="F118" s="5"/>
      <c r="G118" s="5"/>
      <c r="H118" s="5"/>
      <c r="I118" s="6"/>
      <c r="J118" s="9"/>
    </row>
    <row r="119" spans="1:10" s="26" customFormat="1" x14ac:dyDescent="0.25">
      <c r="A119" s="25" t="s">
        <v>477</v>
      </c>
      <c r="B119" s="12" t="s">
        <v>40</v>
      </c>
      <c r="C119" s="11" t="s">
        <v>345</v>
      </c>
      <c r="D119" s="11" t="s">
        <v>345</v>
      </c>
      <c r="E119" s="10">
        <v>12.5</v>
      </c>
      <c r="F119" s="11" t="s">
        <v>12</v>
      </c>
      <c r="G119" s="11" t="s">
        <v>13</v>
      </c>
      <c r="H119" s="11" t="s">
        <v>41</v>
      </c>
      <c r="I119" s="12" t="s">
        <v>42</v>
      </c>
      <c r="J119" s="11" t="s">
        <v>336</v>
      </c>
    </row>
    <row r="120" spans="1:10" s="26" customFormat="1" x14ac:dyDescent="0.25">
      <c r="A120" s="25" t="s">
        <v>478</v>
      </c>
      <c r="B120" s="12" t="s">
        <v>43</v>
      </c>
      <c r="C120" s="11" t="s">
        <v>345</v>
      </c>
      <c r="D120" s="11" t="s">
        <v>345</v>
      </c>
      <c r="E120" s="10">
        <v>200</v>
      </c>
      <c r="F120" s="11" t="s">
        <v>12</v>
      </c>
      <c r="G120" s="11" t="s">
        <v>13</v>
      </c>
      <c r="H120" s="11" t="s">
        <v>23</v>
      </c>
      <c r="I120" s="12" t="s">
        <v>24</v>
      </c>
      <c r="J120" s="11" t="s">
        <v>336</v>
      </c>
    </row>
    <row r="121" spans="1:10" s="26" customFormat="1" x14ac:dyDescent="0.25">
      <c r="A121" s="25" t="s">
        <v>515</v>
      </c>
      <c r="B121" s="12" t="s">
        <v>244</v>
      </c>
      <c r="C121" s="11" t="s">
        <v>345</v>
      </c>
      <c r="D121" s="11" t="s">
        <v>345</v>
      </c>
      <c r="E121" s="10">
        <v>500</v>
      </c>
      <c r="F121" s="11" t="s">
        <v>12</v>
      </c>
      <c r="G121" s="11" t="s">
        <v>13</v>
      </c>
      <c r="H121" s="11" t="s">
        <v>23</v>
      </c>
      <c r="I121" s="12" t="s">
        <v>24</v>
      </c>
      <c r="J121" s="11" t="s">
        <v>336</v>
      </c>
    </row>
    <row r="122" spans="1:10" s="26" customFormat="1" x14ac:dyDescent="0.25">
      <c r="A122" s="25" t="s">
        <v>516</v>
      </c>
      <c r="B122" s="12" t="s">
        <v>285</v>
      </c>
      <c r="C122" s="11" t="s">
        <v>345</v>
      </c>
      <c r="D122" s="11" t="s">
        <v>345</v>
      </c>
      <c r="E122" s="10">
        <v>240</v>
      </c>
      <c r="F122" s="11" t="s">
        <v>12</v>
      </c>
      <c r="G122" s="11" t="s">
        <v>13</v>
      </c>
      <c r="H122" s="11" t="s">
        <v>286</v>
      </c>
      <c r="I122" s="12" t="s">
        <v>287</v>
      </c>
      <c r="J122" s="11" t="s">
        <v>336</v>
      </c>
    </row>
    <row r="123" spans="1:10" s="26" customFormat="1" x14ac:dyDescent="0.25">
      <c r="A123" s="25" t="s">
        <v>517</v>
      </c>
      <c r="B123" s="12" t="s">
        <v>355</v>
      </c>
      <c r="C123" s="11" t="s">
        <v>345</v>
      </c>
      <c r="D123" s="11" t="s">
        <v>345</v>
      </c>
      <c r="E123" s="13">
        <v>2428.6</v>
      </c>
      <c r="F123" s="11" t="s">
        <v>12</v>
      </c>
      <c r="G123" s="11" t="s">
        <v>13</v>
      </c>
      <c r="H123" s="11" t="s">
        <v>348</v>
      </c>
      <c r="I123" s="12" t="s">
        <v>349</v>
      </c>
      <c r="J123" s="11" t="s">
        <v>336</v>
      </c>
    </row>
    <row r="124" spans="1:10" s="26" customFormat="1" x14ac:dyDescent="0.25">
      <c r="A124" s="25" t="s">
        <v>518</v>
      </c>
      <c r="B124" s="12" t="s">
        <v>360</v>
      </c>
      <c r="C124" s="11" t="s">
        <v>345</v>
      </c>
      <c r="D124" s="11" t="s">
        <v>345</v>
      </c>
      <c r="E124" s="10">
        <f>600+600-120</f>
        <v>1080</v>
      </c>
      <c r="F124" s="11" t="s">
        <v>12</v>
      </c>
      <c r="G124" s="11" t="s">
        <v>13</v>
      </c>
      <c r="H124" s="11" t="s">
        <v>348</v>
      </c>
      <c r="I124" s="12" t="s">
        <v>349</v>
      </c>
      <c r="J124" s="11" t="s">
        <v>336</v>
      </c>
    </row>
    <row r="125" spans="1:10" s="23" customFormat="1" x14ac:dyDescent="0.25">
      <c r="A125" s="25" t="s">
        <v>519</v>
      </c>
      <c r="B125" s="12" t="s">
        <v>299</v>
      </c>
      <c r="C125" s="11" t="s">
        <v>345</v>
      </c>
      <c r="D125" s="11" t="s">
        <v>345</v>
      </c>
      <c r="E125" s="10">
        <v>1652</v>
      </c>
      <c r="F125" s="11" t="s">
        <v>12</v>
      </c>
      <c r="G125" s="11" t="s">
        <v>13</v>
      </c>
      <c r="H125" s="11" t="s">
        <v>85</v>
      </c>
      <c r="I125" s="12" t="s">
        <v>86</v>
      </c>
      <c r="J125" s="11" t="s">
        <v>336</v>
      </c>
    </row>
    <row r="126" spans="1:10" s="23" customFormat="1" x14ac:dyDescent="0.25">
      <c r="A126" s="25" t="s">
        <v>520</v>
      </c>
      <c r="B126" s="12" t="s">
        <v>300</v>
      </c>
      <c r="C126" s="11" t="s">
        <v>345</v>
      </c>
      <c r="D126" s="11" t="s">
        <v>345</v>
      </c>
      <c r="E126" s="10">
        <v>887.5</v>
      </c>
      <c r="F126" s="11" t="s">
        <v>12</v>
      </c>
      <c r="G126" s="11" t="s">
        <v>13</v>
      </c>
      <c r="H126" s="11" t="s">
        <v>85</v>
      </c>
      <c r="I126" s="12" t="s">
        <v>86</v>
      </c>
      <c r="J126" s="11" t="s">
        <v>336</v>
      </c>
    </row>
    <row r="127" spans="1:10" s="23" customFormat="1" x14ac:dyDescent="0.25">
      <c r="A127" s="25" t="s">
        <v>521</v>
      </c>
      <c r="B127" s="12" t="s">
        <v>321</v>
      </c>
      <c r="C127" s="11" t="s">
        <v>345</v>
      </c>
      <c r="D127" s="11" t="s">
        <v>345</v>
      </c>
      <c r="E127" s="10">
        <v>12.5</v>
      </c>
      <c r="F127" s="11" t="s">
        <v>12</v>
      </c>
      <c r="G127" s="11" t="s">
        <v>13</v>
      </c>
      <c r="H127" s="11" t="s">
        <v>41</v>
      </c>
      <c r="I127" s="12" t="s">
        <v>42</v>
      </c>
      <c r="J127" s="11" t="s">
        <v>336</v>
      </c>
    </row>
    <row r="128" spans="1:10" s="23" customFormat="1" x14ac:dyDescent="0.25">
      <c r="A128" s="25" t="s">
        <v>522</v>
      </c>
      <c r="B128" s="12" t="s">
        <v>322</v>
      </c>
      <c r="C128" s="11" t="s">
        <v>345</v>
      </c>
      <c r="D128" s="11" t="s">
        <v>345</v>
      </c>
      <c r="E128" s="10">
        <v>12.5</v>
      </c>
      <c r="F128" s="11" t="s">
        <v>12</v>
      </c>
      <c r="G128" s="11" t="s">
        <v>13</v>
      </c>
      <c r="H128" s="11" t="s">
        <v>41</v>
      </c>
      <c r="I128" s="12" t="s">
        <v>42</v>
      </c>
      <c r="J128" s="11" t="s">
        <v>336</v>
      </c>
    </row>
    <row r="129" spans="1:10" s="23" customFormat="1" x14ac:dyDescent="0.25">
      <c r="A129" s="25" t="s">
        <v>523</v>
      </c>
      <c r="B129" s="12" t="s">
        <v>323</v>
      </c>
      <c r="C129" s="11" t="s">
        <v>345</v>
      </c>
      <c r="D129" s="11" t="s">
        <v>345</v>
      </c>
      <c r="E129" s="10">
        <v>12.5</v>
      </c>
      <c r="F129" s="11" t="s">
        <v>12</v>
      </c>
      <c r="G129" s="11" t="s">
        <v>13</v>
      </c>
      <c r="H129" s="11" t="s">
        <v>41</v>
      </c>
      <c r="I129" s="12" t="s">
        <v>42</v>
      </c>
      <c r="J129" s="11" t="s">
        <v>336</v>
      </c>
    </row>
    <row r="130" spans="1:10" s="23" customFormat="1" x14ac:dyDescent="0.25">
      <c r="A130" s="25" t="s">
        <v>524</v>
      </c>
      <c r="B130" s="12" t="s">
        <v>327</v>
      </c>
      <c r="C130" s="11" t="s">
        <v>345</v>
      </c>
      <c r="D130" s="11" t="s">
        <v>345</v>
      </c>
      <c r="E130" s="10">
        <v>2312.5</v>
      </c>
      <c r="F130" s="11" t="s">
        <v>12</v>
      </c>
      <c r="G130" s="11" t="s">
        <v>13</v>
      </c>
      <c r="H130" s="11" t="s">
        <v>19</v>
      </c>
      <c r="I130" s="12" t="s">
        <v>20</v>
      </c>
      <c r="J130" s="11" t="s">
        <v>336</v>
      </c>
    </row>
    <row r="131" spans="1:10" s="23" customFormat="1" x14ac:dyDescent="0.25">
      <c r="A131" s="25" t="s">
        <v>525</v>
      </c>
      <c r="B131" s="12" t="s">
        <v>328</v>
      </c>
      <c r="C131" s="11" t="s">
        <v>345</v>
      </c>
      <c r="D131" s="11" t="s">
        <v>345</v>
      </c>
      <c r="E131" s="10">
        <v>12.5</v>
      </c>
      <c r="F131" s="11" t="s">
        <v>12</v>
      </c>
      <c r="G131" s="11" t="s">
        <v>13</v>
      </c>
      <c r="H131" s="11" t="s">
        <v>41</v>
      </c>
      <c r="I131" s="12" t="s">
        <v>42</v>
      </c>
      <c r="J131" s="11" t="s">
        <v>336</v>
      </c>
    </row>
    <row r="132" spans="1:10" s="23" customFormat="1" x14ac:dyDescent="0.25">
      <c r="A132" s="25" t="s">
        <v>526</v>
      </c>
      <c r="B132" s="12" t="s">
        <v>329</v>
      </c>
      <c r="C132" s="11" t="s">
        <v>345</v>
      </c>
      <c r="D132" s="11" t="s">
        <v>345</v>
      </c>
      <c r="E132" s="10">
        <v>12.5</v>
      </c>
      <c r="F132" s="11" t="s">
        <v>12</v>
      </c>
      <c r="G132" s="11" t="s">
        <v>13</v>
      </c>
      <c r="H132" s="11" t="s">
        <v>41</v>
      </c>
      <c r="I132" s="12" t="s">
        <v>42</v>
      </c>
      <c r="J132" s="11" t="s">
        <v>336</v>
      </c>
    </row>
    <row r="133" spans="1:10" s="23" customFormat="1" x14ac:dyDescent="0.25">
      <c r="A133" s="25" t="s">
        <v>527</v>
      </c>
      <c r="B133" s="12" t="s">
        <v>499</v>
      </c>
      <c r="C133" s="11" t="s">
        <v>345</v>
      </c>
      <c r="D133" s="11" t="s">
        <v>345</v>
      </c>
      <c r="E133" s="13">
        <v>375</v>
      </c>
      <c r="F133" s="11" t="s">
        <v>12</v>
      </c>
      <c r="G133" s="11" t="s">
        <v>13</v>
      </c>
      <c r="H133" s="11" t="s">
        <v>108</v>
      </c>
      <c r="I133" s="12" t="s">
        <v>109</v>
      </c>
      <c r="J133" s="11" t="s">
        <v>336</v>
      </c>
    </row>
    <row r="134" spans="1:10" s="23" customFormat="1" x14ac:dyDescent="0.25">
      <c r="A134" s="25" t="s">
        <v>528</v>
      </c>
      <c r="B134" s="12" t="s">
        <v>504</v>
      </c>
      <c r="C134" s="11" t="s">
        <v>345</v>
      </c>
      <c r="D134" s="11" t="s">
        <v>345</v>
      </c>
      <c r="E134" s="13">
        <f>1250+950</f>
        <v>2200</v>
      </c>
      <c r="F134" s="11" t="s">
        <v>12</v>
      </c>
      <c r="G134" s="11" t="s">
        <v>13</v>
      </c>
      <c r="H134" s="11" t="s">
        <v>19</v>
      </c>
      <c r="I134" s="33" t="s">
        <v>507</v>
      </c>
      <c r="J134" s="11" t="s">
        <v>336</v>
      </c>
    </row>
    <row r="135" spans="1:10" s="23" customFormat="1" x14ac:dyDescent="0.25">
      <c r="A135" s="25" t="s">
        <v>529</v>
      </c>
      <c r="B135" s="12" t="s">
        <v>505</v>
      </c>
      <c r="C135" s="11" t="s">
        <v>345</v>
      </c>
      <c r="D135" s="11" t="s">
        <v>345</v>
      </c>
      <c r="E135" s="13">
        <f>1250+950</f>
        <v>2200</v>
      </c>
      <c r="F135" s="11" t="s">
        <v>12</v>
      </c>
      <c r="G135" s="11" t="s">
        <v>13</v>
      </c>
      <c r="H135" s="11" t="s">
        <v>19</v>
      </c>
      <c r="I135" s="33" t="s">
        <v>507</v>
      </c>
      <c r="J135" s="11" t="s">
        <v>336</v>
      </c>
    </row>
    <row r="136" spans="1:10" s="23" customFormat="1" x14ac:dyDescent="0.25">
      <c r="A136" s="25" t="s">
        <v>530</v>
      </c>
      <c r="B136" s="12" t="s">
        <v>506</v>
      </c>
      <c r="C136" s="11" t="s">
        <v>345</v>
      </c>
      <c r="D136" s="11" t="s">
        <v>345</v>
      </c>
      <c r="E136" s="13">
        <f>1250+950</f>
        <v>2200</v>
      </c>
      <c r="F136" s="11" t="s">
        <v>12</v>
      </c>
      <c r="G136" s="11" t="s">
        <v>13</v>
      </c>
      <c r="H136" s="11" t="s">
        <v>19</v>
      </c>
      <c r="I136" s="33" t="s">
        <v>507</v>
      </c>
      <c r="J136" s="11" t="s">
        <v>336</v>
      </c>
    </row>
    <row r="137" spans="1:10" s="23" customFormat="1" x14ac:dyDescent="0.25">
      <c r="A137" s="25" t="s">
        <v>531</v>
      </c>
      <c r="B137" s="12" t="s">
        <v>508</v>
      </c>
      <c r="C137" s="11" t="s">
        <v>345</v>
      </c>
      <c r="D137" s="11" t="s">
        <v>345</v>
      </c>
      <c r="E137" s="13">
        <v>714.88</v>
      </c>
      <c r="F137" s="11" t="s">
        <v>12</v>
      </c>
      <c r="G137" s="11" t="s">
        <v>13</v>
      </c>
      <c r="H137" s="11" t="s">
        <v>19</v>
      </c>
      <c r="I137" s="33" t="s">
        <v>512</v>
      </c>
      <c r="J137" s="11" t="s">
        <v>336</v>
      </c>
    </row>
    <row r="138" spans="1:10" s="23" customFormat="1" x14ac:dyDescent="0.25">
      <c r="A138" s="25" t="s">
        <v>532</v>
      </c>
      <c r="B138" s="12" t="s">
        <v>509</v>
      </c>
      <c r="C138" s="11" t="s">
        <v>345</v>
      </c>
      <c r="D138" s="11" t="s">
        <v>345</v>
      </c>
      <c r="E138" s="13">
        <v>723.86</v>
      </c>
      <c r="F138" s="11" t="s">
        <v>12</v>
      </c>
      <c r="G138" s="11" t="s">
        <v>13</v>
      </c>
      <c r="H138" s="11" t="s">
        <v>19</v>
      </c>
      <c r="I138" s="33" t="s">
        <v>512</v>
      </c>
      <c r="J138" s="11" t="s">
        <v>336</v>
      </c>
    </row>
    <row r="139" spans="1:10" s="23" customFormat="1" x14ac:dyDescent="0.25">
      <c r="A139" s="25" t="s">
        <v>533</v>
      </c>
      <c r="B139" s="12" t="s">
        <v>510</v>
      </c>
      <c r="C139" s="11" t="s">
        <v>345</v>
      </c>
      <c r="D139" s="11" t="s">
        <v>345</v>
      </c>
      <c r="E139" s="13">
        <v>1173.55</v>
      </c>
      <c r="F139" s="11" t="s">
        <v>12</v>
      </c>
      <c r="G139" s="11" t="s">
        <v>13</v>
      </c>
      <c r="H139" s="11" t="s">
        <v>19</v>
      </c>
      <c r="I139" s="33" t="s">
        <v>512</v>
      </c>
      <c r="J139" s="11" t="s">
        <v>336</v>
      </c>
    </row>
    <row r="140" spans="1:10" s="23" customFormat="1" x14ac:dyDescent="0.25">
      <c r="A140" s="25" t="s">
        <v>534</v>
      </c>
      <c r="B140" s="12" t="s">
        <v>511</v>
      </c>
      <c r="C140" s="11" t="s">
        <v>345</v>
      </c>
      <c r="D140" s="11" t="s">
        <v>345</v>
      </c>
      <c r="E140" s="13">
        <v>547.20000000000005</v>
      </c>
      <c r="F140" s="11" t="s">
        <v>12</v>
      </c>
      <c r="G140" s="11" t="s">
        <v>13</v>
      </c>
      <c r="H140" s="11" t="s">
        <v>19</v>
      </c>
      <c r="I140" s="33" t="s">
        <v>512</v>
      </c>
      <c r="J140" s="11" t="s">
        <v>336</v>
      </c>
    </row>
    <row r="141" spans="1:10" s="23" customFormat="1" x14ac:dyDescent="0.25">
      <c r="A141" s="25" t="s">
        <v>535</v>
      </c>
      <c r="B141" s="12" t="s">
        <v>513</v>
      </c>
      <c r="C141" s="11" t="s">
        <v>345</v>
      </c>
      <c r="D141" s="11" t="s">
        <v>345</v>
      </c>
      <c r="E141" s="13">
        <v>547.20000000000005</v>
      </c>
      <c r="F141" s="11" t="s">
        <v>12</v>
      </c>
      <c r="G141" s="11" t="s">
        <v>13</v>
      </c>
      <c r="H141" s="11" t="s">
        <v>19</v>
      </c>
      <c r="I141" s="33" t="s">
        <v>512</v>
      </c>
      <c r="J141" s="11" t="s">
        <v>336</v>
      </c>
    </row>
    <row r="142" spans="1:10" s="23" customFormat="1" x14ac:dyDescent="0.25">
      <c r="A142" s="25" t="s">
        <v>536</v>
      </c>
      <c r="B142" s="12" t="s">
        <v>347</v>
      </c>
      <c r="C142" s="11" t="s">
        <v>345</v>
      </c>
      <c r="D142" s="11" t="s">
        <v>345</v>
      </c>
      <c r="E142" s="10">
        <v>703.53</v>
      </c>
      <c r="F142" s="11" t="s">
        <v>12</v>
      </c>
      <c r="G142" s="11" t="s">
        <v>13</v>
      </c>
      <c r="H142" s="11" t="s">
        <v>19</v>
      </c>
      <c r="I142" s="33" t="s">
        <v>512</v>
      </c>
      <c r="J142" s="11" t="s">
        <v>336</v>
      </c>
    </row>
    <row r="143" spans="1:10" s="23" customFormat="1" x14ac:dyDescent="0.25">
      <c r="A143" s="25" t="s">
        <v>537</v>
      </c>
      <c r="B143" s="12" t="s">
        <v>514</v>
      </c>
      <c r="C143" s="11" t="s">
        <v>345</v>
      </c>
      <c r="D143" s="11" t="s">
        <v>345</v>
      </c>
      <c r="E143" s="10">
        <v>547.20000000000005</v>
      </c>
      <c r="F143" s="11" t="s">
        <v>12</v>
      </c>
      <c r="G143" s="11" t="s">
        <v>13</v>
      </c>
      <c r="H143" s="11" t="s">
        <v>19</v>
      </c>
      <c r="I143" s="33" t="s">
        <v>512</v>
      </c>
      <c r="J143" s="11" t="s">
        <v>336</v>
      </c>
    </row>
    <row r="144" spans="1:10" s="23" customFormat="1" x14ac:dyDescent="0.25">
      <c r="A144" s="25" t="s">
        <v>538</v>
      </c>
      <c r="B144" s="12" t="s">
        <v>346</v>
      </c>
      <c r="C144" s="11" t="s">
        <v>345</v>
      </c>
      <c r="D144" s="11" t="s">
        <v>345</v>
      </c>
      <c r="E144" s="10">
        <v>522.57000000000005</v>
      </c>
      <c r="F144" s="11" t="s">
        <v>12</v>
      </c>
      <c r="G144" s="11" t="s">
        <v>13</v>
      </c>
      <c r="H144" s="11" t="s">
        <v>25</v>
      </c>
      <c r="I144" s="33" t="s">
        <v>512</v>
      </c>
      <c r="J144" s="11" t="s">
        <v>336</v>
      </c>
    </row>
    <row r="145" spans="1:10" s="23" customFormat="1" x14ac:dyDescent="0.25">
      <c r="A145" s="25" t="s">
        <v>539</v>
      </c>
      <c r="B145" s="12" t="s">
        <v>235</v>
      </c>
      <c r="C145" s="11" t="s">
        <v>345</v>
      </c>
      <c r="D145" s="11" t="s">
        <v>345</v>
      </c>
      <c r="E145" s="10">
        <v>616.65</v>
      </c>
      <c r="F145" s="11" t="s">
        <v>12</v>
      </c>
      <c r="G145" s="11" t="s">
        <v>13</v>
      </c>
      <c r="H145" s="11" t="s">
        <v>19</v>
      </c>
      <c r="I145" s="12" t="s">
        <v>20</v>
      </c>
      <c r="J145" s="11" t="s">
        <v>336</v>
      </c>
    </row>
    <row r="146" spans="1:10" ht="15.75" x14ac:dyDescent="0.25">
      <c r="A146" s="27" t="s">
        <v>338</v>
      </c>
      <c r="B146" s="27"/>
      <c r="C146" s="27"/>
      <c r="D146" s="27"/>
      <c r="E146" s="4">
        <f>SUBTOTAL(9,E119:E145)</f>
        <v>22447.24</v>
      </c>
      <c r="F146" s="7"/>
      <c r="G146" s="7"/>
      <c r="H146" s="7"/>
      <c r="I146" s="8"/>
      <c r="J146" s="9"/>
    </row>
    <row r="147" spans="1:10" s="23" customFormat="1" ht="15.75" x14ac:dyDescent="0.25">
      <c r="A147" s="34" t="s">
        <v>540</v>
      </c>
      <c r="B147" s="20"/>
      <c r="C147" s="20"/>
      <c r="D147" s="20"/>
      <c r="E147" s="21">
        <f>84314.47+144686.85+487072.97</f>
        <v>716074.29</v>
      </c>
      <c r="F147" s="14" t="s">
        <v>12</v>
      </c>
      <c r="G147" s="22" t="s">
        <v>13</v>
      </c>
      <c r="H147" s="15">
        <v>3111</v>
      </c>
      <c r="I147" s="16" t="s">
        <v>145</v>
      </c>
      <c r="J147" s="22" t="s">
        <v>336</v>
      </c>
    </row>
    <row r="148" spans="1:10" s="23" customFormat="1" ht="15.75" x14ac:dyDescent="0.25">
      <c r="A148" s="34" t="s">
        <v>541</v>
      </c>
      <c r="B148" s="20"/>
      <c r="C148" s="20"/>
      <c r="D148" s="20"/>
      <c r="E148" s="21">
        <v>28657.53</v>
      </c>
      <c r="F148" s="14" t="s">
        <v>12</v>
      </c>
      <c r="G148" s="22" t="s">
        <v>13</v>
      </c>
      <c r="H148" s="15">
        <v>3121</v>
      </c>
      <c r="I148" s="16" t="s">
        <v>341</v>
      </c>
      <c r="J148" s="22" t="s">
        <v>336</v>
      </c>
    </row>
    <row r="149" spans="1:10" s="23" customFormat="1" ht="15.75" x14ac:dyDescent="0.25">
      <c r="A149" s="34" t="s">
        <v>542</v>
      </c>
      <c r="B149" s="20"/>
      <c r="C149" s="20"/>
      <c r="D149" s="20"/>
      <c r="E149" s="21">
        <v>117604.01</v>
      </c>
      <c r="F149" s="14" t="s">
        <v>12</v>
      </c>
      <c r="G149" s="22" t="s">
        <v>13</v>
      </c>
      <c r="H149" s="15">
        <v>3132</v>
      </c>
      <c r="I149" s="16" t="s">
        <v>146</v>
      </c>
      <c r="J149" s="22" t="s">
        <v>336</v>
      </c>
    </row>
    <row r="150" spans="1:10" s="23" customFormat="1" ht="15.75" x14ac:dyDescent="0.25">
      <c r="A150" s="34" t="s">
        <v>543</v>
      </c>
      <c r="B150" s="20"/>
      <c r="C150" s="20"/>
      <c r="D150" s="20"/>
      <c r="E150" s="21">
        <v>29788.79</v>
      </c>
      <c r="F150" s="14" t="s">
        <v>12</v>
      </c>
      <c r="G150" s="22" t="s">
        <v>13</v>
      </c>
      <c r="H150" s="15">
        <v>3212</v>
      </c>
      <c r="I150" s="16" t="s">
        <v>147</v>
      </c>
      <c r="J150" s="22" t="s">
        <v>336</v>
      </c>
    </row>
    <row r="151" spans="1:10" s="23" customFormat="1" ht="30" x14ac:dyDescent="0.25">
      <c r="A151" s="34" t="s">
        <v>544</v>
      </c>
      <c r="B151" s="20"/>
      <c r="C151" s="20"/>
      <c r="D151" s="20"/>
      <c r="E151" s="21">
        <v>970</v>
      </c>
      <c r="F151" s="14" t="s">
        <v>12</v>
      </c>
      <c r="G151" s="22" t="s">
        <v>13</v>
      </c>
      <c r="H151" s="15">
        <v>3295</v>
      </c>
      <c r="I151" s="16" t="s">
        <v>342</v>
      </c>
      <c r="J151" s="22" t="s">
        <v>336</v>
      </c>
    </row>
    <row r="152" spans="1:10" s="23" customFormat="1" ht="30" x14ac:dyDescent="0.25">
      <c r="A152" s="34" t="s">
        <v>545</v>
      </c>
      <c r="B152" s="20"/>
      <c r="C152" s="20"/>
      <c r="D152" s="20"/>
      <c r="E152" s="24">
        <f>14888.21+222.2</f>
        <v>15110.41</v>
      </c>
      <c r="F152" s="14" t="s">
        <v>12</v>
      </c>
      <c r="G152" s="22" t="s">
        <v>13</v>
      </c>
      <c r="H152" s="15">
        <v>3211</v>
      </c>
      <c r="I152" s="16" t="s">
        <v>343</v>
      </c>
      <c r="J152" s="22" t="s">
        <v>336</v>
      </c>
    </row>
    <row r="153" spans="1:10" s="23" customFormat="1" ht="30" x14ac:dyDescent="0.25">
      <c r="A153" s="34" t="s">
        <v>546</v>
      </c>
      <c r="B153" s="20"/>
      <c r="C153" s="20"/>
      <c r="D153" s="20"/>
      <c r="E153" s="21">
        <v>1154.25</v>
      </c>
      <c r="F153" s="14" t="s">
        <v>12</v>
      </c>
      <c r="G153" s="22" t="s">
        <v>13</v>
      </c>
      <c r="H153" s="15">
        <v>3241</v>
      </c>
      <c r="I153" s="16" t="s">
        <v>344</v>
      </c>
      <c r="J153" s="22" t="s">
        <v>336</v>
      </c>
    </row>
    <row r="154" spans="1:10" ht="15.75" x14ac:dyDescent="0.25">
      <c r="A154" s="27" t="s">
        <v>339</v>
      </c>
      <c r="B154" s="27"/>
      <c r="C154" s="27"/>
      <c r="D154" s="27"/>
      <c r="E154" s="4">
        <f>SUBTOTAL(9,E147:E153)</f>
        <v>909359.28000000014</v>
      </c>
      <c r="F154" s="7"/>
      <c r="G154" s="7"/>
      <c r="H154" s="7"/>
      <c r="I154" s="8"/>
      <c r="J154" s="19"/>
    </row>
    <row r="155" spans="1:10" ht="23.25" customHeight="1" x14ac:dyDescent="0.25"/>
    <row r="156" spans="1:10" ht="31.5" customHeight="1" x14ac:dyDescent="0.25">
      <c r="A156" s="28" t="s">
        <v>340</v>
      </c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 x14ac:dyDescent="0.25">
      <c r="E157" s="3"/>
    </row>
  </sheetData>
  <mergeCells count="7">
    <mergeCell ref="A154:D154"/>
    <mergeCell ref="A1:G1"/>
    <mergeCell ref="A2:J2"/>
    <mergeCell ref="A3:J3"/>
    <mergeCell ref="A118:D118"/>
    <mergeCell ref="A146:D146"/>
    <mergeCell ref="A156:J15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2025-03-14T11:01:53Z</cp:lastPrinted>
  <dcterms:created xsi:type="dcterms:W3CDTF">2025-03-09T19:31:27Z</dcterms:created>
  <dcterms:modified xsi:type="dcterms:W3CDTF">2025-03-14T11:01:54Z</dcterms:modified>
</cp:coreProperties>
</file>