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rukelj\Documents\JEDNOSTAVNA NABAVA\NAJAM OPREME ZA FOTOKOPIRANJE I DIGITALNO TISKANJE\"/>
    </mc:Choice>
  </mc:AlternateContent>
  <xr:revisionPtr revIDLastSave="0" documentId="13_ncr:1_{64D2B87A-5031-4F7C-9599-BE81A7C96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vitak 2. - izmjena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20" l="1"/>
  <c r="H36" i="20"/>
  <c r="H35" i="20"/>
  <c r="H33" i="20"/>
  <c r="H32" i="20"/>
  <c r="H31" i="20"/>
  <c r="H30" i="20"/>
  <c r="H29" i="20"/>
  <c r="H28" i="20"/>
  <c r="H27" i="20"/>
  <c r="H26" i="20"/>
  <c r="H25" i="20"/>
  <c r="H24" i="20"/>
  <c r="H21" i="20"/>
  <c r="H20" i="20"/>
  <c r="H19" i="20"/>
  <c r="H18" i="20"/>
  <c r="H16" i="20"/>
  <c r="H15" i="20"/>
  <c r="H38" i="20" l="1"/>
  <c r="H40" i="20" s="1"/>
</calcChain>
</file>

<file path=xl/sharedStrings.xml><?xml version="1.0" encoding="utf-8"?>
<sst xmlns="http://schemas.openxmlformats.org/spreadsheetml/2006/main" count="119" uniqueCount="76">
  <si>
    <t>1.</t>
  </si>
  <si>
    <t>POJEDINAČNA CIJENA BEZ PDV-A</t>
  </si>
  <si>
    <t>UKUPNA CIJENA BEZ PDV-A</t>
  </si>
  <si>
    <t>JEDINICA MJERE</t>
  </si>
  <si>
    <t>BR.</t>
  </si>
  <si>
    <t>STAVKA</t>
  </si>
  <si>
    <t>Sveučilište Sjever</t>
  </si>
  <si>
    <t>IZNOS PDV-A:</t>
  </si>
  <si>
    <t>UKUPNA CIJENA BEZ PDV-A:</t>
  </si>
  <si>
    <t>UKUPNA CIJENA S PDV-OM:</t>
  </si>
  <si>
    <t>2.</t>
  </si>
  <si>
    <t>kom.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</si>
  <si>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</si>
  <si>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</si>
  <si>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</si>
  <si>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</si>
  <si>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</si>
  <si>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</si>
  <si>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</si>
  <si>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</si>
  <si>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</si>
  <si>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</si>
  <si>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Odjel za financijsko poslovanje, računovodstvo i nabavu</t>
  </si>
  <si>
    <t>Odsjek za nabavu i ugovaranje</t>
  </si>
  <si>
    <t>PROFESIONALNI UREĐAJI ZA DIGITALNI TISAK</t>
  </si>
  <si>
    <t>MINIMALNE TEHNIČKE KARAKTERISTIKE</t>
  </si>
  <si>
    <t>SPECIFIKACIJE JEDNAKOVRIJEDNOG UREĐAJA</t>
  </si>
  <si>
    <t>TOČNA KOLIČINA</t>
  </si>
  <si>
    <t>«Canon imagePRESS v900 sa finisherom za izradu brošura do 80 strana + korice ili jednakovrijedan</t>
  </si>
  <si>
    <t>«Canon imagePROGRAF 4100S» ili jednakovrijedan</t>
  </si>
  <si>
    <t>Digitalni tintni pisač velikog formata s ispisom u boji. Maksimalna rezolucija ispisa: najmanje 2.400 x 1.200 DPI. Sustav s najmanje 8 boja. Maksimalna širina papira: najmanje 44". Brzina ispisa: najmanje 28 str/min. Funkcija mrežnog ispisa. Funkcija ispisa na medij u roli i rezani medij. Funkcija ispisa bez rubova. Maksimalna debljina medija za ispis: najmanje 0,8 mm. Tvrdi disk: najmanje 250 GB. Cijena ispisa uključena u cijenu. Najam uređaja uračunava u cijenu kopije, odnosno kvadratnog metra. U cijenu najma uračunati su održavanje i toneri.</t>
  </si>
  <si>
    <t>OKVIRNA KOLIČINA</t>
  </si>
  <si>
    <t>Crno-bijela kopija</t>
  </si>
  <si>
    <t>Kopija u boji</t>
  </si>
  <si>
    <t>Sken</t>
  </si>
  <si>
    <t>Ispis u boji po m2</t>
  </si>
  <si>
    <t>FOTOKOPIRNI UREĐAJI I PRIPADAJUĆE APLIKACIJE S TONERIMA</t>
  </si>
  <si>
    <t>«Canon iRA C257i» ili «Canon iRA C357i» ili jednakovrijedan</t>
  </si>
  <si>
    <t>Digitalni multifunkcijski aparat s ispisom u boji. Brzina ispisa: najmanje 25 str/min. Funkcija obostranog ispisa. Funkcija mrežnog ispisa. Integrirana PCL 6 i PostScript 3 emulacija. Podržani formati papira: A5 do A4. Kapacitet spremnika papira: najmanje 650. Maksimalna masa medija za ispis: najmanje 210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Grafičko korisničko sučelje sa zaslonom na dodir u boji na hrvatskom jeziku. Tvrdi disk: najmanje 250 GB. Funkcija slanja i primanja telefaks poruka. U cijenu najma uračunati su održavanje i toneri.</t>
  </si>
  <si>
    <t>«Canon LBP 236dwdi» ili jednakovrijedan</t>
  </si>
  <si>
    <t>Digitalni laserski pisač s crno-bijelim ispisom. Brzina ispisa: najmanje 33 str/min. Funkcija obostranog ispisa. Funkcija mrežnog ispisa. Integrirana PCL 6 emulacija. Podržani formati papira: A5 do A4. Kapacitet spremnika papira: najmanje 550 listova. Maksimalna masa medija za ispis: najmanje 190 g/m2. U cijenu najma uračunati su održavanje i toneri.</t>
  </si>
  <si>
    <t>«Canon MF 734CdWi» ili jednakovrijedan</t>
  </si>
  <si>
    <t>Digitalni multifunkcijski aparat s ispisom boji. Brzina ispisa: najmanje 27 str/min. Funkcija obostranog ispisa. Funkcija mrežnog ispisa i WiFi ispisa. Integrirana PCL 6 i PostScript 3 emulacija. Podržani formati papira: A5 do A4. Kapacitet spremnika papira: najmanje 300 listova. Maksimalna težina medija za ispis: najmanje 200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Grafičko korisničko sučelje sa zaslonom na dodir u boji. Funkcija izravnog ispisa s USB medija i spremanja skeniranih dokumenata na njega. U cijenu najma uračunati su održavanje i toneri.</t>
  </si>
  <si>
    <t>Digitalni multifunkcijski aparat s crno/bijelim ispisom. Brzina ispisa: najmanje 28 str/min. Funkcija obostranog ispisa. Funkcija mrežnog ispisa. Integrirana PCL 6 i PostScript 3 emulacija. Podržani formati papira: A5 do SRA3. Kapacitet spremnika papira: najmanje 1.100 listova. Maksimalna masa medija za ispis: najmanje 300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opisaimn u stavki 14. Grafičko korisničko sučelje sa zaslonom na dodir u boji. Tvrdi disk: najmanje 250 GB. Funkcija izravnog ispisa s USB medija i spremanja skeniranih dokumenata na njega. Jedinica završne obrade za slaganje i klamanje kopija izlaznoga kapaciteta: najmanje 3.000 listova. U cijenu najma uračunati su održavanje i toneri.</t>
  </si>
  <si>
    <t>«Konica Minolta bizhub 287» ili jednakovrijedan</t>
  </si>
  <si>
    <t>Digitalni multifunkcijski aparat s crno/bijelim ispisom. Brzina ispisa: najmanje 28 str/min. Funkcija obostranog ispisa. Funkcija mrežnog ispisa. Integrirana PCL 6 i PostScript 3 emulacija. Podržani formati papira: A5 do A3. Kapacitet spremnika papira: najmanje 1.100 listova. Maksimalna masa medija za ispis: najmanje 256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opisaimn u stavki 14. Grafičko korisničko sučelje sa zaslonom na dodir u boji. Tvrdi disk: najmanje 250 GB. Funkcija izravnog ispisa s USB medija i spremanja skeniranih dokumenata na njega. U cijenu najma uračunati su održavanje i toneri.</t>
  </si>
  <si>
    <t>«Konica Minolta bizhub C257» ili jednakovrijedan</t>
  </si>
  <si>
    <t>Digitalni multifunkcijski aparat s crno-bijelim ispisom. Brzina ispisa: najmanje 33 str/min. Funkcija obostranog ispisa. Funkcija mrežnog ispisa. Podržani formati papira: A6 do A4. Kapacitet spremnika papira: najmanje 350 listova. Maksimalna rezolucija ispisa: najmanje 600 x 600 DPI. Maksimalna masa medija za ispis: najmanje 163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opisanim u stavki 14. U cijenu najma uračunati su održavanje i toneri.</t>
  </si>
  <si>
    <t>«YSOFT SAFEQ» ili jednakovrijedan</t>
  </si>
  <si>
    <t>Napomene:</t>
  </si>
  <si>
    <t>Najmodavac će se odazvati servisnom pozivu u roku do 3 h od zaprimanja servisnog poziva.</t>
  </si>
  <si>
    <t>Najmodavac će osigurati održavanje uređaja koje uključuje: servisiranje, dobavu rezervnih dijelova, popravke i brigu o redovitoj opskrbi tonerima.</t>
  </si>
  <si>
    <t xml:space="preserve">Ukoliko je, zbog ozbiljnosti kvara, nemoguće servisirati uređaj u roku do 24 h od zaprimanja servisnog poziva, najmodavac će dostaviti naručitelju zamjenski uređaj jednakih ili boljih karakteristika do završetka servisiranja. </t>
  </si>
  <si>
    <t>Najam obuhvaća automatizirani nadzor pisača koji omogućava praćenje i dojavu o stanju brojača, grešaka, zastoja i stanju potrošnog materijala u realnom vremenu bez instalacije dodatnog softvera na računala naručitelja.</t>
  </si>
  <si>
    <t>Sveučilište Sjever, Sveučilišni centar Varaždin</t>
  </si>
  <si>
    <t>Sveučilište Sjever, Sveučilišni centar Koprivnica</t>
  </si>
  <si>
    <r>
      <t xml:space="preserve">POJEDINAČNA </t>
    </r>
    <r>
      <rPr>
        <sz val="9"/>
        <rFont val="UniN Reg"/>
        <family val="3"/>
      </rPr>
      <t>MJESEČNA NAJAMNINA</t>
    </r>
    <r>
      <rPr>
        <sz val="9"/>
        <rFont val="UniN Reg"/>
        <family val="3"/>
        <charset val="238"/>
      </rPr>
      <t xml:space="preserve"> BEZ PDV-A</t>
    </r>
  </si>
  <si>
    <r>
      <t xml:space="preserve">UKUPNA </t>
    </r>
    <r>
      <rPr>
        <sz val="9"/>
        <rFont val="UniN Reg"/>
        <family val="3"/>
      </rPr>
      <t>GODIŠNJA NAJAMNINA</t>
    </r>
    <r>
      <rPr>
        <sz val="9"/>
        <rFont val="UniN Reg"/>
        <family val="3"/>
        <charset val="238"/>
      </rPr>
      <t xml:space="preserve"> BEZ PDV-A</t>
    </r>
  </si>
  <si>
    <t>Profesionalni aparat za digitalni tisak s ispisom u boji. Brzina ispisa: najmanje 70 str/min. Funkcija obostranog ispisa. Funkcija mrežnog ispisa. Kapacitet spremnika papira: najmanje 3.500 listova. Podržani formati papira: od A5 do SRA3, 330 x 4. Maksimalna rezolucija ispisa: najmanje 2.400 x 2.400 DPI. Maksimalna masa medija za ispis: najmanje 300 g/m2. Maksimalna podržana masa medija za obostrani ispis: najmanje 300 g/m2. Automatska kalibracija boje u tijeku ispisa. Podržani ispis na strukturiranim medijima. Grafičko korisničko sučelje sa zaslonom na dodir u boji na hrvatskom jeziku. Tvrdi disk: najmanje 1 TB. Kontroler ispisa s «Adobe Postscript 3 PDL-om» i tvrdim diskom od najmanje 500 GB. Vanjski EFI kontroler ispisa kompatibilan s aplikacijom «EFI Fiery Command Workstation». i1 PRO spektrofotometar na raspolaganju. Jedinica za završnu obradu za klamanje i slaganje kopija, te izradu brošura izlaznoga kapaciteta papira od najmanje 3.500 listova. Najam uređaja uračunava u cijenu kopije, odnosno kvadratnog metra. U cijenu najma uračunati su održavanje i toneri.</t>
  </si>
  <si>
    <t>Tehnička specifikacija ponuđenog uređaja je istovjetna traženim minimalnim tehničkim specifikacijama.</t>
  </si>
  <si>
    <r>
      <t xml:space="preserve">NAPLATA PO ISPISU STAVKI BR. </t>
    </r>
    <r>
      <rPr>
        <sz val="9"/>
        <rFont val="UniN Reg"/>
        <family val="3"/>
      </rPr>
      <t>1-2</t>
    </r>
    <r>
      <rPr>
        <sz val="9"/>
        <rFont val="UniN Reg"/>
        <family val="3"/>
        <charset val="238"/>
      </rPr>
      <t>.</t>
    </r>
  </si>
  <si>
    <t>A4 format (veći ili manji format obračunva se ekvivalntno A4 formatu)</t>
  </si>
  <si>
    <r>
      <t xml:space="preserve">Ispis stavke </t>
    </r>
    <r>
      <rPr>
        <sz val="9"/>
        <rFont val="UniN Reg"/>
        <family val="3"/>
      </rPr>
      <t>3</t>
    </r>
    <r>
      <rPr>
        <sz val="9"/>
        <rFont val="UniN Reg"/>
        <family val="3"/>
        <charset val="238"/>
      </rPr>
      <t>. po m2</t>
    </r>
  </si>
  <si>
    <t>«Konica Minolta bizhub 301i» ili jednakovrijedan</t>
  </si>
  <si>
    <t>Digitalni multifunkcijski aparat s ispisom u boji. Brzina ispisa: najmanje 25 str/min. Funkcija obostranog ispisa. Funkcija mrežnog ispisa. Integrirana PCL 6 i PostScript 3 emulacija. Podržani formati papira: A5 do A3. Kapacitet spremnika papira: najmanje 1.100 listova. Maksimalna masa medija za ispis: najmanje 256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opisaimn u stavki 14. Grafičko korisničko sučelje sa zaslonom na dodir u boji. Tvrdi disk: najmanje 250 GB. Funkcija izravnog ispisa s USB medija i spremanja skeniranih dokumenata na njega. U cijenu najma uračunati su održavanje i toneri.</t>
  </si>
  <si>
    <t>«Konica Minolta bizhub C300» ili jednakovrijedan</t>
  </si>
  <si>
    <t>Digitalni multifunkcijski aparat s ispisom u boji. Brzina ispisa: najmanje 30 str/min. Funkcija obostranog ispisa. Funkcija mrežnog ispisa. Integrirana PCL 6 i PostScript 3 emulacija. Podržani formati papira: A5 do SRA3. Kapacitet spremnika papira: najmanje 1.100 listova. Maksimalna masa medija za ispis: najmanje 300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opisaimn u stavki 14. Grafičko korisničko sučelje sa zaslonom na dodir u boji. Tvrdi disk: najmanje 250 GB. Funkcija izravnog ispisa s USB medija i spremanja skeniranih dokumenata na njega. U cijenu najma uračunati su održavanje i toneri.</t>
  </si>
  <si>
    <t>«Canon imageRUNNER ADVANCE C3826i» ili jednakovrijedan</t>
  </si>
  <si>
    <t>Digitalni multifunkcijski aparat s ispisom u boji. Brzina ispisa: najmanje 26 str/min. Funkcija obostranog ispisa. Funkcija mrežnog ispisa. Integrirana PCL 6 i PostScript 3 emulacija. Podržani formati papira: A5 do SRA3. Kapacitet spremnika papira: najmanje 1.100 listova. Maksimalna rezolucija ispisa: najmanje 1.800 x 600 DPI. Maksimalna masa medija za ispis: najmanje 300 g/m2. Automatski obostrani dodavač s funkcijom skeniranja u boji. Funkcija slanja skeniranih dokumenata izravno na dijeljena mrežna mjesta ili e-mail destinacije. Funkcija autentifikacije korisnika putem PIN-a za nadzor ispisa s praćenjem ispisa, automatskim generiranjem izvješća o potrošnji i opcijom restrikcije po korisnicima. Kompatibilno sa serverskim nadzorom ispisa opisaimn u stavki 14. Grafičko korisničko sučelje sa zaslonom na dodir u boji. Tvrdi disk: najmanje 250 GB. Jedinica za završnu obradu s funkcijom klamanja i slaganja setova kapaciteta izlaznog podloška za najmanje 3.000 listova. U cijenu najma uračunati su održavanje i toneri.</t>
  </si>
  <si>
    <t>«Canon imagRUNNER 1643, Canon MF 455 dw» ili jednakovrijedan</t>
  </si>
  <si>
    <r>
      <t xml:space="preserve">Centralno serversko rješenje za nadzor i upravljanje ispisom, kopiranjem i skeniranjem na dvije zasebne lokacije. Funkcionalnost praćenja potrošnje korištenja multifunkcijskih uređaja po korisnicima, uređajima i grupama. Funkcionalnost restrikcije korištenja multifunkcijskih uređaja. Funkcionalnost </t>
    </r>
    <r>
      <rPr>
        <i/>
        <sz val="9"/>
        <rFont val="UniN Reg"/>
        <family val="3"/>
      </rPr>
      <t>follow me</t>
    </r>
    <r>
      <rPr>
        <sz val="9"/>
        <rFont val="UniN Reg"/>
        <family val="3"/>
        <charset val="238"/>
      </rPr>
      <t xml:space="preserve">. Ispisivanje poslanih dokumenata na bilo kojem uređaju uključenom u sustav nadzora. Funkcionalnost identifikacije u sustavu putem PIN-a ili kartice. Funkcionalnost generiranja automatskih periodičkih izvještaja o potrošnji po korisnicima, uređajima ili grupama. Funkcionalnost definiranja različitih profila cijena ispisa. Za cijelo vrijeme trajanja ugovora, u cijenu najma uračunate su licence za sve uređaje i trošak </t>
    </r>
    <r>
      <rPr>
        <i/>
        <sz val="9"/>
        <rFont val="UniN Reg"/>
        <family val="3"/>
      </rPr>
      <t>software assurancea</t>
    </r>
    <r>
      <rPr>
        <sz val="9"/>
        <rFont val="UniN Reg"/>
        <family val="3"/>
        <charset val="238"/>
      </rPr>
      <t xml:space="preserve"> za 12 licenci.</t>
    </r>
  </si>
  <si>
    <r>
      <t xml:space="preserve">NAPLATA PO ISPISU STAVKI BR. </t>
    </r>
    <r>
      <rPr>
        <sz val="9"/>
        <rFont val="UniN Reg"/>
        <family val="3"/>
      </rPr>
      <t>4-13</t>
    </r>
    <r>
      <rPr>
        <sz val="9"/>
        <rFont val="UniN Reg"/>
        <family val="3"/>
        <charset val="238"/>
      </rPr>
      <t>.</t>
    </r>
  </si>
  <si>
    <r>
      <t>Mjest</t>
    </r>
    <r>
      <rPr>
        <sz val="9"/>
        <rFont val="UniN Reg"/>
        <family val="3"/>
      </rPr>
      <t>a</t>
    </r>
    <r>
      <rPr>
        <sz val="9"/>
        <rFont val="UniN Reg"/>
        <family val="3"/>
        <charset val="238"/>
      </rPr>
      <t xml:space="preserve"> izvršenja usluge:</t>
    </r>
  </si>
  <si>
    <r>
      <t xml:space="preserve">U POSTUPKU NABAVE </t>
    </r>
    <r>
      <rPr>
        <sz val="9"/>
        <rFont val="UniN Reg"/>
        <family val="3"/>
      </rPr>
      <t xml:space="preserve">NAJMA FOTOKOPIRNIH APARATA I DIGITALNIH PROFESIONALNIH UREĐAJA </t>
    </r>
    <r>
      <rPr>
        <sz val="9"/>
        <rFont val="UniN Reg"/>
        <family val="3"/>
        <charset val="238"/>
      </rPr>
      <t xml:space="preserve">ZA SVEUČILIŠTE SJEVER </t>
    </r>
  </si>
  <si>
    <t xml:space="preserve">Privitak 2. </t>
  </si>
  <si>
    <r>
      <t xml:space="preserve">TROŠKOVNIK </t>
    </r>
    <r>
      <rPr>
        <sz val="13.5"/>
        <color rgb="FFC00000"/>
        <rFont val="UniN Reg"/>
        <family val="3"/>
      </rPr>
      <t>- I izmjena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</si>
</sst>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2C1A]"/>
    <numFmt numFmtId="166" formatCode="#,##0.00\ &quot;€&quot;"/>
    <numFmt numFmtId="167" formatCode="#,##0.000000\ [$€-2C1A]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UniN Reg"/>
      <family val="3"/>
    </font>
    <font>
      <sz val="9"/>
      <name val="UniN Reg"/>
      <family val="3"/>
      <charset val="238"/>
    </font>
    <font>
      <sz val="9"/>
      <name val="Times New Roman"/>
      <family val="1"/>
      <charset val="238"/>
    </font>
    <font>
      <b/>
      <i/>
      <sz val="12"/>
      <color rgb="FFC00000"/>
      <name val="UniN Reg"/>
      <family val="3"/>
    </font>
    <font>
      <sz val="13.5"/>
      <name val="UniN Reg"/>
      <family val="3"/>
      <charset val="238"/>
    </font>
    <font>
      <i/>
      <sz val="9"/>
      <name val="UniN Reg"/>
      <family val="3"/>
    </font>
    <font>
      <b/>
      <sz val="11"/>
      <color rgb="FFC00000"/>
      <name val="UniN Reg"/>
      <family val="3"/>
    </font>
    <font>
      <sz val="9"/>
      <color rgb="FFC00000"/>
      <name val="Calibri"/>
      <family val="2"/>
      <charset val="238"/>
      <scheme val="minor"/>
    </font>
    <font>
      <sz val="13.5"/>
      <color rgb="FFC00000"/>
      <name val="UniN Reg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6E7E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  <protection locked="0"/>
    </xf>
    <xf numFmtId="0" fontId="2" fillId="0" borderId="34" xfId="0" applyFont="1" applyBorder="1" applyAlignment="1">
      <alignment horizontal="center" vertical="center"/>
    </xf>
    <xf numFmtId="166" fontId="2" fillId="4" borderId="34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center" vertical="center"/>
    </xf>
    <xf numFmtId="166" fontId="2" fillId="4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/>
    </xf>
    <xf numFmtId="167" fontId="2" fillId="4" borderId="34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67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>
      <alignment horizontal="center" vertical="center"/>
    </xf>
    <xf numFmtId="167" fontId="2" fillId="4" borderId="14" xfId="0" applyNumberFormat="1" applyFont="1" applyFill="1" applyBorder="1" applyAlignment="1" applyProtection="1">
      <alignment horizontal="center" vertical="center"/>
      <protection locked="0"/>
    </xf>
    <xf numFmtId="3" fontId="2" fillId="0" borderId="32" xfId="0" applyNumberFormat="1" applyFont="1" applyBorder="1" applyAlignment="1">
      <alignment horizontal="center" vertical="center"/>
    </xf>
    <xf numFmtId="167" fontId="2" fillId="4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3" borderId="8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justify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165" fontId="2" fillId="3" borderId="32" xfId="0" applyNumberFormat="1" applyFont="1" applyFill="1" applyBorder="1" applyAlignment="1" applyProtection="1">
      <alignment horizontal="center" vertical="center"/>
      <protection locked="0"/>
    </xf>
    <xf numFmtId="164" fontId="2" fillId="0" borderId="35" xfId="0" applyNumberFormat="1" applyFont="1" applyBorder="1" applyAlignment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justify" wrapText="1"/>
    </xf>
    <xf numFmtId="0" fontId="2" fillId="2" borderId="2" xfId="0" applyFont="1" applyFill="1" applyBorder="1" applyAlignment="1">
      <alignment horizontal="justify" vertical="justify" wrapText="1"/>
    </xf>
    <xf numFmtId="0" fontId="2" fillId="2" borderId="32" xfId="0" applyFont="1" applyFill="1" applyBorder="1" applyAlignment="1">
      <alignment horizontal="justify" vertical="justify" wrapText="1"/>
    </xf>
    <xf numFmtId="0" fontId="2" fillId="2" borderId="4" xfId="0" applyFont="1" applyFill="1" applyBorder="1" applyAlignment="1">
      <alignment horizontal="justify" vertical="justify" wrapText="1"/>
    </xf>
    <xf numFmtId="0" fontId="2" fillId="0" borderId="43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/>
    </xf>
    <xf numFmtId="0" fontId="2" fillId="0" borderId="44" xfId="0" applyFont="1" applyBorder="1" applyAlignment="1">
      <alignment horizontal="justify" vertical="center"/>
    </xf>
    <xf numFmtId="0" fontId="2" fillId="0" borderId="32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9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2" fillId="0" borderId="40" xfId="0" applyFont="1" applyBorder="1" applyAlignment="1">
      <alignment horizontal="justify" vertical="center"/>
    </xf>
    <xf numFmtId="0" fontId="2" fillId="0" borderId="41" xfId="0" applyFont="1" applyBorder="1" applyAlignment="1">
      <alignment horizontal="justify" vertical="center"/>
    </xf>
    <xf numFmtId="0" fontId="2" fillId="0" borderId="36" xfId="0" applyFont="1" applyBorder="1" applyAlignment="1">
      <alignment horizontal="justify" vertical="center"/>
    </xf>
    <xf numFmtId="0" fontId="2" fillId="0" borderId="42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0" borderId="26" xfId="0" applyFont="1" applyBorder="1" applyAlignment="1">
      <alignment horizontal="justify" vertical="center"/>
    </xf>
    <xf numFmtId="0" fontId="2" fillId="0" borderId="27" xfId="0" applyFont="1" applyBorder="1" applyAlignment="1">
      <alignment horizontal="justify" vertical="center"/>
    </xf>
    <xf numFmtId="0" fontId="2" fillId="0" borderId="28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E7E6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802773</xdr:colOff>
      <xdr:row>6</xdr:row>
      <xdr:rowOff>31750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AC7D765-8F3E-4BEA-B5AC-DC65B201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802773" cy="121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0DAB-F57E-4CFE-9A36-74C319547445}">
  <dimension ref="A2:H46"/>
  <sheetViews>
    <sheetView tabSelected="1" zoomScaleNormal="100" workbookViewId="0">
      <selection activeCell="M13" sqref="M13"/>
    </sheetView>
  </sheetViews>
  <sheetFormatPr defaultRowHeight="15" x14ac:dyDescent="0.25"/>
  <cols>
    <col min="1" max="1" width="3.140625" bestFit="1" customWidth="1"/>
    <col min="2" max="2" width="20.7109375" customWidth="1"/>
    <col min="3" max="3" width="60.5703125" bestFit="1" customWidth="1"/>
    <col min="4" max="4" width="29.42578125" customWidth="1"/>
    <col min="5" max="5" width="13.28515625" bestFit="1" customWidth="1"/>
    <col min="6" max="6" width="15.85546875" bestFit="1" customWidth="1"/>
    <col min="7" max="7" width="16.42578125" customWidth="1"/>
    <col min="8" max="8" width="19" customWidth="1"/>
  </cols>
  <sheetData>
    <row r="2" spans="1:8" ht="15.75" x14ac:dyDescent="0.25">
      <c r="C2" s="2" t="s">
        <v>6</v>
      </c>
    </row>
    <row r="3" spans="1:8" ht="15.75" x14ac:dyDescent="0.25">
      <c r="C3" s="2" t="s">
        <v>22</v>
      </c>
    </row>
    <row r="4" spans="1:8" ht="15.75" x14ac:dyDescent="0.25">
      <c r="C4" s="2" t="s">
        <v>23</v>
      </c>
      <c r="D4" s="48"/>
    </row>
    <row r="5" spans="1:8" ht="15.75" x14ac:dyDescent="0.25">
      <c r="C5" s="3"/>
      <c r="D5" s="48"/>
    </row>
    <row r="6" spans="1:8" x14ac:dyDescent="0.25">
      <c r="C6" s="48"/>
      <c r="D6" s="48"/>
    </row>
    <row r="7" spans="1:8" x14ac:dyDescent="0.25">
      <c r="B7" s="47"/>
    </row>
    <row r="8" spans="1:8" x14ac:dyDescent="0.25">
      <c r="B8" s="47" t="s">
        <v>74</v>
      </c>
    </row>
    <row r="10" spans="1:8" ht="18" x14ac:dyDescent="0.25">
      <c r="A10" s="100" t="s">
        <v>75</v>
      </c>
      <c r="B10" s="100"/>
      <c r="C10" s="100"/>
      <c r="D10" s="100"/>
      <c r="E10" s="100"/>
      <c r="F10" s="100"/>
      <c r="G10" s="100"/>
      <c r="H10" s="100"/>
    </row>
    <row r="11" spans="1:8" x14ac:dyDescent="0.25">
      <c r="A11" s="101" t="s">
        <v>73</v>
      </c>
      <c r="B11" s="101"/>
      <c r="C11" s="101"/>
      <c r="D11" s="101"/>
      <c r="E11" s="101"/>
      <c r="F11" s="101"/>
      <c r="G11" s="101"/>
      <c r="H11" s="101"/>
    </row>
    <row r="12" spans="1:8" ht="15.75" thickBot="1" x14ac:dyDescent="0.3">
      <c r="A12" s="4"/>
      <c r="B12" s="4"/>
      <c r="C12" s="4"/>
      <c r="D12" s="4"/>
      <c r="E12" s="4"/>
      <c r="F12" s="4"/>
      <c r="G12" s="4"/>
      <c r="H12" s="1"/>
    </row>
    <row r="13" spans="1:8" ht="15.75" thickBot="1" x14ac:dyDescent="0.3">
      <c r="A13" s="102" t="s">
        <v>24</v>
      </c>
      <c r="B13" s="103"/>
      <c r="C13" s="103"/>
      <c r="D13" s="103"/>
      <c r="E13" s="103"/>
      <c r="F13" s="103"/>
      <c r="G13" s="103"/>
      <c r="H13" s="104"/>
    </row>
    <row r="14" spans="1:8" ht="48.75" thickBot="1" x14ac:dyDescent="0.3">
      <c r="A14" s="5" t="s">
        <v>4</v>
      </c>
      <c r="B14" s="6" t="s">
        <v>5</v>
      </c>
      <c r="C14" s="6" t="s">
        <v>25</v>
      </c>
      <c r="D14" s="7" t="s">
        <v>26</v>
      </c>
      <c r="E14" s="8" t="s">
        <v>3</v>
      </c>
      <c r="F14" s="8" t="s">
        <v>27</v>
      </c>
      <c r="G14" s="9" t="s">
        <v>56</v>
      </c>
      <c r="H14" s="9" t="s">
        <v>57</v>
      </c>
    </row>
    <row r="15" spans="1:8" ht="168" x14ac:dyDescent="0.25">
      <c r="A15" s="10" t="s">
        <v>0</v>
      </c>
      <c r="B15" s="11" t="s">
        <v>28</v>
      </c>
      <c r="C15" s="11" t="s">
        <v>58</v>
      </c>
      <c r="D15" s="12" t="s">
        <v>59</v>
      </c>
      <c r="E15" s="13" t="s">
        <v>11</v>
      </c>
      <c r="F15" s="13">
        <v>1</v>
      </c>
      <c r="G15" s="14"/>
      <c r="H15" s="15">
        <f>SUM(F15*G15)*12</f>
        <v>0</v>
      </c>
    </row>
    <row r="16" spans="1:8" ht="84.75" thickBot="1" x14ac:dyDescent="0.3">
      <c r="A16" s="16" t="s">
        <v>10</v>
      </c>
      <c r="B16" s="17" t="s">
        <v>29</v>
      </c>
      <c r="C16" s="17" t="s">
        <v>30</v>
      </c>
      <c r="D16" s="12" t="s">
        <v>59</v>
      </c>
      <c r="E16" s="18" t="s">
        <v>11</v>
      </c>
      <c r="F16" s="18">
        <v>1</v>
      </c>
      <c r="G16" s="19"/>
      <c r="H16" s="20">
        <f>SUM(F16*G16)*12</f>
        <v>0</v>
      </c>
    </row>
    <row r="17" spans="1:8" ht="24.75" thickBot="1" x14ac:dyDescent="0.3">
      <c r="A17" s="105" t="s">
        <v>60</v>
      </c>
      <c r="B17" s="106"/>
      <c r="C17" s="107"/>
      <c r="D17" s="105" t="s">
        <v>25</v>
      </c>
      <c r="E17" s="106"/>
      <c r="F17" s="21" t="s">
        <v>31</v>
      </c>
      <c r="G17" s="22" t="s">
        <v>1</v>
      </c>
      <c r="H17" s="9" t="s">
        <v>2</v>
      </c>
    </row>
    <row r="18" spans="1:8" ht="24.95" customHeight="1" x14ac:dyDescent="0.25">
      <c r="A18" s="87" t="s">
        <v>32</v>
      </c>
      <c r="B18" s="88"/>
      <c r="C18" s="89"/>
      <c r="D18" s="90" t="s">
        <v>61</v>
      </c>
      <c r="E18" s="91"/>
      <c r="F18" s="23">
        <v>410000</v>
      </c>
      <c r="G18" s="24"/>
      <c r="H18" s="25">
        <f>SUM(F18*G18)</f>
        <v>0</v>
      </c>
    </row>
    <row r="19" spans="1:8" ht="24.95" customHeight="1" x14ac:dyDescent="0.25">
      <c r="A19" s="92" t="s">
        <v>33</v>
      </c>
      <c r="B19" s="93"/>
      <c r="C19" s="94"/>
      <c r="D19" s="95" t="s">
        <v>61</v>
      </c>
      <c r="E19" s="95"/>
      <c r="F19" s="26">
        <v>60000</v>
      </c>
      <c r="G19" s="27"/>
      <c r="H19" s="15">
        <f>SUM(F19*G19)</f>
        <v>0</v>
      </c>
    </row>
    <row r="20" spans="1:8" ht="24.95" customHeight="1" x14ac:dyDescent="0.25">
      <c r="A20" s="96" t="s">
        <v>34</v>
      </c>
      <c r="B20" s="97"/>
      <c r="C20" s="98"/>
      <c r="D20" s="99" t="s">
        <v>61</v>
      </c>
      <c r="E20" s="99"/>
      <c r="F20" s="28">
        <v>60000</v>
      </c>
      <c r="G20" s="29"/>
      <c r="H20" s="20">
        <f>SUM(F20*G20)</f>
        <v>0</v>
      </c>
    </row>
    <row r="21" spans="1:8" ht="24.95" customHeight="1" thickBot="1" x14ac:dyDescent="0.3">
      <c r="A21" s="57" t="s">
        <v>62</v>
      </c>
      <c r="B21" s="58"/>
      <c r="C21" s="59"/>
      <c r="D21" s="60" t="s">
        <v>35</v>
      </c>
      <c r="E21" s="60"/>
      <c r="F21" s="30">
        <v>1</v>
      </c>
      <c r="G21" s="31"/>
      <c r="H21" s="32">
        <f>SUM(F21*G21)</f>
        <v>0</v>
      </c>
    </row>
    <row r="22" spans="1:8" ht="15.75" thickBot="1" x14ac:dyDescent="0.3">
      <c r="A22" s="81" t="s">
        <v>36</v>
      </c>
      <c r="B22" s="82"/>
      <c r="C22" s="82"/>
      <c r="D22" s="82"/>
      <c r="E22" s="82"/>
      <c r="F22" s="82"/>
      <c r="G22" s="82"/>
      <c r="H22" s="83"/>
    </row>
    <row r="23" spans="1:8" ht="48.75" thickBot="1" x14ac:dyDescent="0.3">
      <c r="A23" s="8" t="s">
        <v>4</v>
      </c>
      <c r="B23" s="33" t="s">
        <v>5</v>
      </c>
      <c r="C23" s="33" t="s">
        <v>25</v>
      </c>
      <c r="D23" s="34" t="s">
        <v>26</v>
      </c>
      <c r="E23" s="8" t="s">
        <v>3</v>
      </c>
      <c r="F23" s="8" t="s">
        <v>27</v>
      </c>
      <c r="G23" s="9" t="s">
        <v>56</v>
      </c>
      <c r="H23" s="9" t="s">
        <v>57</v>
      </c>
    </row>
    <row r="24" spans="1:8" ht="132" x14ac:dyDescent="0.25">
      <c r="A24" s="35" t="s">
        <v>12</v>
      </c>
      <c r="B24" s="36" t="s">
        <v>37</v>
      </c>
      <c r="C24" s="36" t="s">
        <v>38</v>
      </c>
      <c r="D24" s="12" t="s">
        <v>59</v>
      </c>
      <c r="E24" s="37" t="s">
        <v>11</v>
      </c>
      <c r="F24" s="37">
        <v>9</v>
      </c>
      <c r="G24" s="38"/>
      <c r="H24" s="15">
        <f t="shared" ref="H24:H33" si="0">SUM(F24*G24)*12</f>
        <v>0</v>
      </c>
    </row>
    <row r="25" spans="1:8" ht="60" x14ac:dyDescent="0.25">
      <c r="A25" s="35" t="s">
        <v>13</v>
      </c>
      <c r="B25" s="36" t="s">
        <v>39</v>
      </c>
      <c r="C25" s="36" t="s">
        <v>40</v>
      </c>
      <c r="D25" s="12" t="s">
        <v>59</v>
      </c>
      <c r="E25" s="37" t="s">
        <v>11</v>
      </c>
      <c r="F25" s="37">
        <v>3</v>
      </c>
      <c r="G25" s="39"/>
      <c r="H25" s="20">
        <f t="shared" si="0"/>
        <v>0</v>
      </c>
    </row>
    <row r="26" spans="1:8" ht="132" x14ac:dyDescent="0.25">
      <c r="A26" s="35" t="s">
        <v>14</v>
      </c>
      <c r="B26" s="36" t="s">
        <v>41</v>
      </c>
      <c r="C26" s="36" t="s">
        <v>42</v>
      </c>
      <c r="D26" s="12" t="s">
        <v>59</v>
      </c>
      <c r="E26" s="37" t="s">
        <v>11</v>
      </c>
      <c r="F26" s="37">
        <v>5</v>
      </c>
      <c r="G26" s="39"/>
      <c r="H26" s="20">
        <f t="shared" si="0"/>
        <v>0</v>
      </c>
    </row>
    <row r="27" spans="1:8" ht="156" x14ac:dyDescent="0.25">
      <c r="A27" s="35" t="s">
        <v>15</v>
      </c>
      <c r="B27" s="36" t="s">
        <v>63</v>
      </c>
      <c r="C27" s="36" t="s">
        <v>43</v>
      </c>
      <c r="D27" s="12" t="s">
        <v>59</v>
      </c>
      <c r="E27" s="37" t="s">
        <v>11</v>
      </c>
      <c r="F27" s="37">
        <v>4</v>
      </c>
      <c r="G27" s="39"/>
      <c r="H27" s="20">
        <f t="shared" si="0"/>
        <v>0</v>
      </c>
    </row>
    <row r="28" spans="1:8" ht="144" x14ac:dyDescent="0.25">
      <c r="A28" s="35" t="s">
        <v>16</v>
      </c>
      <c r="B28" s="36" t="s">
        <v>44</v>
      </c>
      <c r="C28" s="36" t="s">
        <v>45</v>
      </c>
      <c r="D28" s="12" t="s">
        <v>59</v>
      </c>
      <c r="E28" s="37" t="s">
        <v>11</v>
      </c>
      <c r="F28" s="37">
        <v>3</v>
      </c>
      <c r="G28" s="39"/>
      <c r="H28" s="20">
        <f t="shared" si="0"/>
        <v>0</v>
      </c>
    </row>
    <row r="29" spans="1:8" ht="144" x14ac:dyDescent="0.25">
      <c r="A29" s="35" t="s">
        <v>17</v>
      </c>
      <c r="B29" s="36" t="s">
        <v>46</v>
      </c>
      <c r="C29" s="36" t="s">
        <v>64</v>
      </c>
      <c r="D29" s="12" t="s">
        <v>59</v>
      </c>
      <c r="E29" s="37" t="s">
        <v>11</v>
      </c>
      <c r="F29" s="37">
        <v>5</v>
      </c>
      <c r="G29" s="39"/>
      <c r="H29" s="20">
        <f t="shared" si="0"/>
        <v>0</v>
      </c>
    </row>
    <row r="30" spans="1:8" ht="144" x14ac:dyDescent="0.25">
      <c r="A30" s="35" t="s">
        <v>18</v>
      </c>
      <c r="B30" s="36" t="s">
        <v>65</v>
      </c>
      <c r="C30" s="36" t="s">
        <v>66</v>
      </c>
      <c r="D30" s="12" t="s">
        <v>59</v>
      </c>
      <c r="E30" s="37" t="s">
        <v>11</v>
      </c>
      <c r="F30" s="37">
        <v>2</v>
      </c>
      <c r="G30" s="39"/>
      <c r="H30" s="20">
        <f t="shared" si="0"/>
        <v>0</v>
      </c>
    </row>
    <row r="31" spans="1:8" ht="168" x14ac:dyDescent="0.25">
      <c r="A31" s="35" t="s">
        <v>19</v>
      </c>
      <c r="B31" s="36" t="s">
        <v>67</v>
      </c>
      <c r="C31" s="36" t="s">
        <v>68</v>
      </c>
      <c r="D31" s="12" t="s">
        <v>59</v>
      </c>
      <c r="E31" s="37" t="s">
        <v>11</v>
      </c>
      <c r="F31" s="37">
        <v>2</v>
      </c>
      <c r="G31" s="39"/>
      <c r="H31" s="20">
        <f t="shared" si="0"/>
        <v>0</v>
      </c>
    </row>
    <row r="32" spans="1:8" ht="120" x14ac:dyDescent="0.25">
      <c r="A32" s="35" t="s">
        <v>20</v>
      </c>
      <c r="B32" s="36" t="s">
        <v>69</v>
      </c>
      <c r="C32" s="36" t="s">
        <v>47</v>
      </c>
      <c r="D32" s="12" t="s">
        <v>59</v>
      </c>
      <c r="E32" s="37" t="s">
        <v>11</v>
      </c>
      <c r="F32" s="37">
        <v>2</v>
      </c>
      <c r="G32" s="39"/>
      <c r="H32" s="20">
        <f t="shared" si="0"/>
        <v>0</v>
      </c>
    </row>
    <row r="33" spans="1:8" ht="120.75" thickBot="1" x14ac:dyDescent="0.3">
      <c r="A33" s="40" t="s">
        <v>21</v>
      </c>
      <c r="B33" s="17" t="s">
        <v>48</v>
      </c>
      <c r="C33" s="17" t="s">
        <v>70</v>
      </c>
      <c r="D33" s="41" t="s">
        <v>59</v>
      </c>
      <c r="E33" s="42" t="s">
        <v>11</v>
      </c>
      <c r="F33" s="42">
        <v>13</v>
      </c>
      <c r="G33" s="43"/>
      <c r="H33" s="32">
        <f t="shared" si="0"/>
        <v>0</v>
      </c>
    </row>
    <row r="34" spans="1:8" ht="24.95" customHeight="1" thickBot="1" x14ac:dyDescent="0.3">
      <c r="A34" s="84" t="s">
        <v>71</v>
      </c>
      <c r="B34" s="85"/>
      <c r="C34" s="86"/>
      <c r="D34" s="84" t="s">
        <v>25</v>
      </c>
      <c r="E34" s="85"/>
      <c r="F34" s="8" t="s">
        <v>31</v>
      </c>
      <c r="G34" s="9" t="s">
        <v>1</v>
      </c>
      <c r="H34" s="9" t="s">
        <v>2</v>
      </c>
    </row>
    <row r="35" spans="1:8" ht="24.95" customHeight="1" x14ac:dyDescent="0.25">
      <c r="A35" s="87" t="s">
        <v>32</v>
      </c>
      <c r="B35" s="88"/>
      <c r="C35" s="89"/>
      <c r="D35" s="90" t="s">
        <v>61</v>
      </c>
      <c r="E35" s="91"/>
      <c r="F35" s="23">
        <v>460000</v>
      </c>
      <c r="G35" s="24"/>
      <c r="H35" s="25">
        <f>SUM(F35*G35)</f>
        <v>0</v>
      </c>
    </row>
    <row r="36" spans="1:8" ht="24.95" customHeight="1" x14ac:dyDescent="0.25">
      <c r="A36" s="92" t="s">
        <v>33</v>
      </c>
      <c r="B36" s="93"/>
      <c r="C36" s="94"/>
      <c r="D36" s="95" t="s">
        <v>61</v>
      </c>
      <c r="E36" s="95"/>
      <c r="F36" s="26">
        <v>60000</v>
      </c>
      <c r="G36" s="27"/>
      <c r="H36" s="15">
        <f>SUM(F36*G36)</f>
        <v>0</v>
      </c>
    </row>
    <row r="37" spans="1:8" ht="24.95" customHeight="1" thickBot="1" x14ac:dyDescent="0.3">
      <c r="A37" s="57" t="s">
        <v>34</v>
      </c>
      <c r="B37" s="58"/>
      <c r="C37" s="59"/>
      <c r="D37" s="60" t="s">
        <v>61</v>
      </c>
      <c r="E37" s="60"/>
      <c r="F37" s="30">
        <v>60000</v>
      </c>
      <c r="G37" s="31"/>
      <c r="H37" s="32">
        <f>SUM(F37*G37)</f>
        <v>0</v>
      </c>
    </row>
    <row r="38" spans="1:8" x14ac:dyDescent="0.25">
      <c r="A38" s="61" t="s">
        <v>8</v>
      </c>
      <c r="B38" s="62"/>
      <c r="C38" s="62"/>
      <c r="D38" s="62"/>
      <c r="E38" s="63"/>
      <c r="F38" s="63"/>
      <c r="G38" s="63"/>
      <c r="H38" s="44">
        <f>SUM(H15+H16+H18+H19+H20+H21+H24+H25+H26+H27+H28+H29+H30+H31+H32+H33+H35+H36+H37)</f>
        <v>0</v>
      </c>
    </row>
    <row r="39" spans="1:8" x14ac:dyDescent="0.25">
      <c r="A39" s="64" t="s">
        <v>7</v>
      </c>
      <c r="B39" s="65"/>
      <c r="C39" s="65"/>
      <c r="D39" s="65"/>
      <c r="E39" s="66"/>
      <c r="F39" s="66"/>
      <c r="G39" s="66"/>
      <c r="H39" s="45"/>
    </row>
    <row r="40" spans="1:8" ht="15.75" thickBot="1" x14ac:dyDescent="0.3">
      <c r="A40" s="67" t="s">
        <v>9</v>
      </c>
      <c r="B40" s="68"/>
      <c r="C40" s="68"/>
      <c r="D40" s="68"/>
      <c r="E40" s="69"/>
      <c r="F40" s="69"/>
      <c r="G40" s="69"/>
      <c r="H40" s="46">
        <f>SUM(H38:H39)</f>
        <v>0</v>
      </c>
    </row>
    <row r="41" spans="1:8" x14ac:dyDescent="0.25">
      <c r="A41" s="70" t="s">
        <v>49</v>
      </c>
      <c r="B41" s="71"/>
      <c r="C41" s="76" t="s">
        <v>50</v>
      </c>
      <c r="D41" s="76"/>
      <c r="E41" s="76"/>
      <c r="F41" s="76"/>
      <c r="G41" s="76"/>
      <c r="H41" s="77"/>
    </row>
    <row r="42" spans="1:8" x14ac:dyDescent="0.25">
      <c r="A42" s="72"/>
      <c r="B42" s="73"/>
      <c r="C42" s="78" t="s">
        <v>51</v>
      </c>
      <c r="D42" s="79"/>
      <c r="E42" s="79"/>
      <c r="F42" s="79"/>
      <c r="G42" s="79"/>
      <c r="H42" s="80"/>
    </row>
    <row r="43" spans="1:8" ht="33.950000000000003" customHeight="1" x14ac:dyDescent="0.25">
      <c r="A43" s="72"/>
      <c r="B43" s="73"/>
      <c r="C43" s="78" t="s">
        <v>52</v>
      </c>
      <c r="D43" s="79"/>
      <c r="E43" s="79"/>
      <c r="F43" s="79"/>
      <c r="G43" s="79"/>
      <c r="H43" s="80"/>
    </row>
    <row r="44" spans="1:8" ht="29.1" customHeight="1" x14ac:dyDescent="0.25">
      <c r="A44" s="74"/>
      <c r="B44" s="75"/>
      <c r="C44" s="78" t="s">
        <v>53</v>
      </c>
      <c r="D44" s="79"/>
      <c r="E44" s="79"/>
      <c r="F44" s="79"/>
      <c r="G44" s="79"/>
      <c r="H44" s="80"/>
    </row>
    <row r="45" spans="1:8" x14ac:dyDescent="0.25">
      <c r="A45" s="49" t="s">
        <v>72</v>
      </c>
      <c r="B45" s="50"/>
      <c r="C45" s="53" t="s">
        <v>54</v>
      </c>
      <c r="D45" s="53"/>
      <c r="E45" s="53"/>
      <c r="F45" s="53"/>
      <c r="G45" s="53"/>
      <c r="H45" s="54"/>
    </row>
    <row r="46" spans="1:8" ht="15.75" thickBot="1" x14ac:dyDescent="0.3">
      <c r="A46" s="51"/>
      <c r="B46" s="52"/>
      <c r="C46" s="55" t="s">
        <v>55</v>
      </c>
      <c r="D46" s="55"/>
      <c r="E46" s="55"/>
      <c r="F46" s="55"/>
      <c r="G46" s="55"/>
      <c r="H46" s="56"/>
    </row>
  </sheetData>
  <sheetProtection algorithmName="SHA-512" hashValue="9zmU6r+XYRkS4IwLhvz5LcvE65ae6MFwD82cbW4hPnRqSabALiCoR3kp7aE5u8/RADMQi2aG/mBTkbUkjeJyXA==" saltValue="ztFdMw2uvRLAag4iGVi5gA==" spinCount="100000" sheet="1" objects="1" scenarios="1"/>
  <protectedRanges>
    <protectedRange sqref="G41:G46" name="Raspon4_3_2_2"/>
    <protectedRange sqref="G38:G40" name="Raspon4_3_2_1_1"/>
    <protectedRange sqref="G24:G33" name="Raspon4_2_1_1_1_1"/>
  </protectedRanges>
  <mergeCells count="33">
    <mergeCell ref="A18:C18"/>
    <mergeCell ref="D18:E18"/>
    <mergeCell ref="A10:H10"/>
    <mergeCell ref="A11:H11"/>
    <mergeCell ref="A13:H13"/>
    <mergeCell ref="A17:C17"/>
    <mergeCell ref="D17:E17"/>
    <mergeCell ref="A36:C36"/>
    <mergeCell ref="D36:E36"/>
    <mergeCell ref="A19:C19"/>
    <mergeCell ref="D19:E19"/>
    <mergeCell ref="A20:C20"/>
    <mergeCell ref="D20:E20"/>
    <mergeCell ref="A21:C21"/>
    <mergeCell ref="D21:E21"/>
    <mergeCell ref="A22:H22"/>
    <mergeCell ref="A34:C34"/>
    <mergeCell ref="D34:E34"/>
    <mergeCell ref="A35:C35"/>
    <mergeCell ref="D35:E35"/>
    <mergeCell ref="A45:B46"/>
    <mergeCell ref="C45:H45"/>
    <mergeCell ref="C46:H46"/>
    <mergeCell ref="A37:C37"/>
    <mergeCell ref="D37:E37"/>
    <mergeCell ref="A38:G38"/>
    <mergeCell ref="A39:G39"/>
    <mergeCell ref="A40:G40"/>
    <mergeCell ref="A41:B44"/>
    <mergeCell ref="C41:H41"/>
    <mergeCell ref="C42:H42"/>
    <mergeCell ref="C43:H43"/>
    <mergeCell ref="C44:H44"/>
  </mergeCells>
  <pageMargins left="0.7" right="0.7" top="0.75" bottom="0.75" header="0.3" footer="0.3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Privitak 2. - izmjena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ddrukelj</dc:creator>
  <cp:lastModifiedBy>ddrukelj</cp:lastModifiedBy>
  <cp:lastPrinted>2026-03-19T14:34:03Z</cp:lastPrinted>
  <dcterms:created xsi:type="dcterms:W3CDTF">2015-01-15T09:53:58Z</dcterms:created>
  <dcterms:modified xsi:type="dcterms:W3CDTF">2026-05-08T12:58:48Z</dcterms:modified>
</cp:coreProperties>
</file>