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C:\Users\vkruljac\Desktop\"/>
    </mc:Choice>
  </mc:AlternateContent>
  <xr:revisionPtr revIDLastSave="0" documentId="13_ncr:1_{D39304AB-E65F-40E2-B31F-690E02B86FBC}" xr6:coauthVersionLast="37" xr6:coauthVersionMax="47" xr10:uidLastSave="{00000000-0000-0000-0000-000000000000}"/>
  <bookViews>
    <workbookView xWindow="0" yWindow="0" windowWidth="19200" windowHeight="6650" tabRatio="986" xr2:uid="{00000000-000D-0000-FFFF-FFFF00000000}"/>
  </bookViews>
  <sheets>
    <sheet name="Naslovnica" sheetId="1" r:id="rId1"/>
    <sheet name="1. Opće odredbe" sheetId="8" r:id="rId2"/>
    <sheet name="GR radovi" sheetId="23" r:id="rId3"/>
    <sheet name="instalacije" sheetId="24" r:id="rId4"/>
    <sheet name="REKAPITULACIJA" sheetId="7" r:id="rId5"/>
  </sheets>
  <definedNames>
    <definedName name="_xlnm.Print_Area" localSheetId="2">'GR radovi'!$A$1:$F$67</definedName>
    <definedName name="_xlnm.Print_Area" localSheetId="3">instalacije!$A$1:$F$39</definedName>
    <definedName name="_xlnm.Print_Area" localSheetId="0">Naslovnica!$A$1:$I$28</definedName>
    <definedName name="_xlnm.Print_Area" localSheetId="4">REKAPITULACIJA!$A$1:$C$12</definedName>
  </definedNames>
  <calcPr calcId="179021"/>
</workbook>
</file>

<file path=xl/calcChain.xml><?xml version="1.0" encoding="utf-8"?>
<calcChain xmlns="http://schemas.openxmlformats.org/spreadsheetml/2006/main">
  <c r="F36" i="24" l="1"/>
  <c r="F35" i="24"/>
  <c r="F34" i="24"/>
  <c r="F21" i="24"/>
  <c r="F20" i="24"/>
  <c r="F19" i="24"/>
  <c r="F14" i="24"/>
  <c r="F13" i="24"/>
  <c r="F63" i="23"/>
  <c r="F59" i="23"/>
  <c r="F51" i="23"/>
  <c r="F47" i="23"/>
  <c r="F43" i="23"/>
  <c r="F35" i="23"/>
  <c r="F31" i="23"/>
  <c r="F24" i="23"/>
  <c r="F18" i="23"/>
  <c r="F12" i="23"/>
  <c r="F26" i="24" l="1"/>
  <c r="F27" i="24"/>
  <c r="F25" i="24"/>
  <c r="F67" i="23"/>
  <c r="C5" i="7" s="1"/>
  <c r="F39" i="24" l="1"/>
  <c r="C6" i="7" s="1"/>
  <c r="C7" i="7" s="1"/>
  <c r="C9" i="7" s="1"/>
  <c r="C11" i="7" s="1"/>
</calcChain>
</file>

<file path=xl/sharedStrings.xml><?xml version="1.0" encoding="utf-8"?>
<sst xmlns="http://schemas.openxmlformats.org/spreadsheetml/2006/main" count="159" uniqueCount="124">
  <si>
    <t>Datum</t>
  </si>
  <si>
    <t>TROŠKOVNIK GRAĐEVINSKOOBRTNIČKIH I INSTALATERSKIH RADOVA</t>
  </si>
  <si>
    <t xml:space="preserve">
SVEUČILIŠTE SJEVER
STUDIJ PREHRAMBENE TEHNOLOGIJE
Trg dr. Žarka Dolinara 7, Koprivnica
</t>
  </si>
  <si>
    <t>Naručitelj</t>
  </si>
  <si>
    <t>SVEUČILIŠTE SJEVER
Trg dr. Žarka Dolinara 1, Koprivnica</t>
  </si>
  <si>
    <t>Projektant</t>
  </si>
  <si>
    <t>Anđelko Crnoja, struč.spec.ing.aedif.
CRNOJA  d.o.o.
Gredice 6, Puhovo, Dugo Selo</t>
  </si>
  <si>
    <t>Ponuditelj</t>
  </si>
  <si>
    <t>GRAĐEVINSKO-OBRTNI RADOVI</t>
  </si>
  <si>
    <t>OPĆE NAPOMENE</t>
  </si>
  <si>
    <t>Izvođač je dužan proučiti  dokumentaciju ( grafički dio, tekstualni dio i troškovnik ), te prije samog ugovaranja i izvođenja radova upozoriti glavnog projektanta na eventualne nejasnoće ili neusklađenosti prije ugovaranja i izvođenja, odnosno iznijeti svoje primjedbe već u fazi davanja ponude, kako bi se pravovremeno iste mogle otkloniti, naknadni troškovi se neće priznavati.</t>
  </si>
  <si>
    <t>Izrada tipskih primjeraka i uzoraka svih ugrađenih materijala (npr. ograde, pregradne stijene, bravarija, opločenja i sl.), te ovjera istih kod glavnog projektanta u cijeni je stavki i u obvezi je izvođača.</t>
  </si>
  <si>
    <t>Nepoznavanje crtanog dijela projekta i tehničkog opisa neće se prihvatiti kao razlog za povišenje jediničnih cijena ili greške u izvedbi.</t>
  </si>
  <si>
    <t>Izvodač je dužan pridržavati se svih važećih zakona i propisa i to naročito Zakona o građenju, Zakona o zaštiti na radu, Hrvatskih normi itd.</t>
  </si>
  <si>
    <t>Izvodač je prilikom uvođenja u posao dužan, u okviru ugovorene cijene, preuzeti parcelu, te obavijestiti nadležne službe o otvaranju gradilišta.</t>
  </si>
  <si>
    <t>Od tog trenutka pa do primopredaje zgrade izvodač je odgovoran za stvari i osobe koje se nalaze unutar gradilišta.</t>
  </si>
  <si>
    <t>Od ulaska na gradilište izvodač je obavezan voditi građevinski dnevnik u kojem bilježi opis radnih procesa i građevinsku knjigu u kojoj bilježi i dokumentira mjerenja, sve faze izvršenog posla prema stavkama troškovnika i projektu.</t>
  </si>
  <si>
    <t>Izvodač je dužan na gradilištu čuvati Građevnu dozvolu i glavni projekt  te dati ih na uvid ovlaštenim inspekcijskim službama.</t>
  </si>
  <si>
    <t>Izvodač je dužan, u okviru ugovorene cijene, ugraditi propisani adekvatan i prema Hrvatskim normama atestiran materijal. Dužnost izvodača je kontrola svih mjera i količina kako u projektu tako i na licu mjesta i radionička razrada svih rješenja predviđenih projektom.</t>
  </si>
  <si>
    <t>Radove treba izvesti točno prema opisu troškovnika, a u stavkama gdje nije objašnjen način rada i posebne osobine finalnog produkta, izvođač je dužan pridržavati se uobičajenog načina rada, uvažavajući odredbe važećih standarda, uz obvezu izvedbe kvalitetnog proizvoda.</t>
  </si>
  <si>
    <t>Osim toga, izvođač je obvezan pridržavati se uputa glavnog  projektanta/nadzora u svim pitanjima koja se odnose na izbor i obradu materijala i način izvedbe pojedinih detalja, ukoliko to nije već detaljno opisano troškovnikom, a naročito u slučajevima kada se zahtijeva izvedba van propisanih standarda.
Sav materijal za izgradnju mora biti kvalitetan i mora odgovarati opisu troškovnika i postojećim građevinskim propisima.
U slučaju da opis pojedine stavke nije dovoljno jasan, mjerodavna je samo uputa i tumačenje glavnog projektanta/nadzora. O tome se izvođač treba informirati već prilikom sastavljanja jedinične cijene.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proučenog prijedloga izvođača.</t>
  </si>
  <si>
    <t>Izvodač je također dužan kod izrade konstrukcija, prema projektom određenom planu ispitivanja materijala, kontrolirati ugrađeni konstruktivni materijal.</t>
  </si>
  <si>
    <t>Na sve radove izvodač daje garanciju od dana primopredaje radova sukladno garantnom roku iz ugovora o građenju. Za neke radove je propisan garantni rok duži od 2 godine, što bi na odgovarajući način trebalo biti uključeno u ugovor o građenju.</t>
  </si>
  <si>
    <t>Za instalacijske sustave izvodač je dužan, u okviru ugovorene cijene, osim atesta o kvaliteti ugrađenih materijala, dati ateste za instalacijske sustave.</t>
  </si>
  <si>
    <t>Izvodač je u okviru ugovorene cijene dužan izvršiti koordinaciju radova svih kooperanata na način da omogući kontinuirano odvijanje posla i zaštitu već izvedenih radova.</t>
  </si>
  <si>
    <t>Sva oštećenja nastala tokom gradnje otklonit će izvodač o svom trošku.</t>
  </si>
  <si>
    <t>Izvodač je dužan, u okviru ugovorene cijene, osigurati gradilište od djelovanja više sile i krađe.</t>
  </si>
  <si>
    <t>Sav rad i materijal vezan za organizaciju građevinske proizvodnje:</t>
  </si>
  <si>
    <t>ograde, vrata gradilišta, putevi na gradilištu, uredi, blagovaonice, svlačionice, sanitarije gradilišta, spremišta materijala i alata, telefonski, električni, vodovodni i sl. priključci gradilišta kao i cijena korištenja priključaka uključeni su u ugovorenu cijenu.</t>
  </si>
  <si>
    <t>Izvodač je dužan čistiti gradilište barem tri puta tijekom građenja, a na kraju treba izvesti sva fina čišćenja zidova, podova, vrata, prozora, stijena, stakala i dr. što se neće posebno opisivati u stavkama.</t>
  </si>
  <si>
    <t>Izvodač će zajedno sa nadzornim organom izraditi vremenski plan (gantogram) aktivnosti na gradilištu i njime odrediti dinamiku financiranja, dobave materijala i opreme i sl.
Nakon naplate okončane situacije izvodač će predati zgradu Investitoru ili po investitoru određenom korisniku.</t>
  </si>
  <si>
    <t>Naplaćuju se samo stvarno izvedeni radovi i količine prema dokaznici mjera.</t>
  </si>
  <si>
    <t>redni broj</t>
  </si>
  <si>
    <t>opis</t>
  </si>
  <si>
    <t>jedinica mjere</t>
  </si>
  <si>
    <t xml:space="preserve">količina </t>
  </si>
  <si>
    <t>jedinična cijena</t>
  </si>
  <si>
    <t>ukupno</t>
  </si>
  <si>
    <t>GRAĐEVINSKOOBRTNIČKI RADOVI NA IZVOĐENJU
 PRIKLJUČKA ZA MINI PIVOVARU</t>
  </si>
  <si>
    <t>Izvođač je dužan prije davanja ponude pregledati opise iz troškovnika, i sve eventualne nejasnoće koje uoči, raspraviti sa projektantom i investitorom.
U jedinične cijene trebaju biti uračunata sva otežanja posla, kao npr. rad na stubištu, rad na visini, rad u skučenom prostoru, obrada kazetiranih površina, rad sa više tonova boje na istom zidu, izvedba  raznih ukrasa i sl.
Izvođač je dužan prije početka radova pregledati podlogu, i kroz upis u građevinski dnevnik  upozoriti nadzornog inženjera i investitora na nedostatke prethodno izvedenih građevinskih radova,  koji utječu na rok, kvalitetu ili cijenu njegovih radova.
Naknadni zahtjevi za promjenom cijena ili količina radova, iz gore navedih razloga, neće se uvažiti, bez obzira na koji način bili obračunati.</t>
  </si>
  <si>
    <t>1.</t>
  </si>
  <si>
    <t>Bušenje prodora</t>
  </si>
  <si>
    <t>Strojno bušenje prodora kroz stropnu AB  konstrukciju u debljini do 30 cm. Instalacija će se voditi kroz tavanski prostor cjevovodom koji je izoliran i oslonjen/ovješen na obujmice.</t>
  </si>
  <si>
    <t xml:space="preserve">Demontirani/srušeni materijal utovariti i odvesti na gradski deponij. U cijeni stavke rušenje, horizontalni i vertikalni transporti, manipulativne radnje prilikom transporta, odvoz na deponij, istovar te pristojba na deponiju.  </t>
  </si>
  <si>
    <t>Obračun po prodoru</t>
  </si>
  <si>
    <t>profil dn 50</t>
  </si>
  <si>
    <t>kom</t>
  </si>
  <si>
    <t>2.</t>
  </si>
  <si>
    <t xml:space="preserve">Strojno bušenje prodora kroz podnu i temeljnu konstrukciju u dubini do 80cm. </t>
  </si>
  <si>
    <t>profil dn 150</t>
  </si>
  <si>
    <t>3.</t>
  </si>
  <si>
    <t>Bušenje spoja na AB reviziono okno</t>
  </si>
  <si>
    <t xml:space="preserve">Strojno bušenje prodora kroz stijenku AB revizionog okna na konstrukciji debljine do 30 cm. </t>
  </si>
  <si>
    <t>profil dn 200</t>
  </si>
  <si>
    <t>4.</t>
  </si>
  <si>
    <t>Iskop rova</t>
  </si>
  <si>
    <t>Iskop zemlje C kategorije za polaganje kanalizacionih i vodovodnih cijevi u tlu. Širina rova je 0,60 - 0,8 m, a dubina do 1,2 m. Izbacivanje materijala uz rov na udaljenosti 2,0 m od ruba rova. Uz rub ostaviti bankinu od 80 cm radi komunikacije.</t>
  </si>
  <si>
    <t>Za karakterističan presjek rova uzet je pravokutni presjek rova, koji će se kao idealan presjek koristiti za obračun radova. Sva proširenja i produbljenja koja nastanu uslijed neravnomjernosti iskopa ili kao posljedica zarušavanja neće se obračunavati, već moraju biti uračunati u jediničnu cijenu iskopa.</t>
  </si>
  <si>
    <t>U jediničnu cijenu potrebno je uračunati osiguranje od zarušavanja zemlje (razupiranje), te eventualno crpljenje podzemne ili oborinske vode. Provedba mjera zaštite na radu te osiguranje radilišta prije početka i u toku izvođenja radova. Potrebno je osigurati privremene prilaze  preko rovova dok traju radovi.
U stavku uključiti nabavu, dopremu i montažu zaštitne ograde prema pravilima zaštite na radu. Obračun sa svim potrebnim materijalom, radom i alatom (obostrana zaštita rova i građevnih jama). U stavku uključiti i izradu postavljanje i demontažu drvenih mostića preko rova za prijelaz i čelične ploče za prijelaz preko rova za vozila. Predviđa se da će mostići i čelične ploče radi dinamike izvođenja biti upotrebljene više puta. Obje strane mostića zaštititi ogradom od platica 50x20 mm, vertikalno i horizontalno ukrućenih i razuprtih kosnicama. Podlogu prijelaza preko drvenih mostića izvesti od dasaka debljine 5 cm. Uzima se prosječna dubina iskopa.</t>
  </si>
  <si>
    <t>Obračun se vrši po 1,0 m3 iskopanog materijala.</t>
  </si>
  <si>
    <t>kanalizacija</t>
  </si>
  <si>
    <t>m3</t>
  </si>
  <si>
    <t>5.</t>
  </si>
  <si>
    <t>Planiranje dna rova</t>
  </si>
  <si>
    <t>Grubo i fino planiranje dna rova za polaganje kanalizacionih i vodovodnih cijevi.</t>
  </si>
  <si>
    <t>Obračun se vrši po 1,00 m2 isplanirane površine.</t>
  </si>
  <si>
    <t>m2</t>
  </si>
  <si>
    <t>6.</t>
  </si>
  <si>
    <t>Podloga i zasip od finog pijeska</t>
  </si>
  <si>
    <t>Nabava, doprema i ugradnja pijeska, te izrada posteljice cijevi kao i zatrpavanje pijeskom min 20 cm iznad tjemena cijevi. Dimenzije posteljice prema datim karakterističnim poprečnim presjecima.</t>
  </si>
  <si>
    <t>Pijesak 0-4 mm.</t>
  </si>
  <si>
    <t>Posteljica se izvodi od 2 dijela: donji dio ispod cijevi, razastrti cijelom širinom kanala, poravnati u točno projektiranoj visini i nagibu, te strojno zbiti na min.15 MN/m2</t>
  </si>
  <si>
    <t>Na donji dio posteljice položiti cijev i podbiti je s obje strane pijeskom, tako da naliježe min 90°.</t>
  </si>
  <si>
    <t>Nakon polaganja cijevi izvodi se bočni i gornji dio posteljice. Posebno dobro  nabiti posteljicu bočno od cijevi. Zbijanje posteljice izvoditi pažljivo lakim strojem ("žabom"). Zbijenost gornje površine gotove posteljice min.15 MN/m2. Pri obračunu nasipa pijeskom će se iz volumena poprečnog presjeka ( kanala i odvodnog profila cijevi ) izuzeti poprečni presjek profila odvodnje.</t>
  </si>
  <si>
    <t>Obračun se vrši po 1,0 m3 ugrađenog pijeska.</t>
  </si>
  <si>
    <t>7.</t>
  </si>
  <si>
    <t>Zatrpavanje rovova  infrastrukture vode i odvodnje</t>
  </si>
  <si>
    <t>Zatrpavanje rova nakon montaže i ispitivanja cijevi sa materijalom iz iskopa. Prvi sloj iznad cijevi treba biti od sitnog materijala da ne bi došlo do oštećenja cijevi. Nasipavanje vršiti u slojevima od 20 cm uz pažljivo nabijanje.</t>
  </si>
  <si>
    <t>Obračun se vrši po 1,0 m3 zatrpanog materijala.</t>
  </si>
  <si>
    <t>8.</t>
  </si>
  <si>
    <t>Brtvljenje prodora</t>
  </si>
  <si>
    <t>Brtvljenje prodora nakon izvedenih instalaterskih radova. brtvljenje se provodi sa cementnim mortom i hidroizolacijskim materijalom</t>
  </si>
  <si>
    <t>Obračun se vrši po komadu zabrtvljenog prodora.</t>
  </si>
  <si>
    <t>9.</t>
  </si>
  <si>
    <t>Zaštita prostora</t>
  </si>
  <si>
    <t>Zaštita prostora prije početka radova. Unutarnji prostor je na novo uređen i potrebno ga je kao takvog sačuvati. Za zaštitu koristiti pvc foliju i valoviti karton. U cijeni kompletan rad i materijal te čišćenje prostora nakon izvedenih radova</t>
  </si>
  <si>
    <t>Obračun po m2</t>
  </si>
  <si>
    <t>10.</t>
  </si>
  <si>
    <t>Odvoz viška materijala</t>
  </si>
  <si>
    <t>Utovar na kamion i odvoz viška iskopanog materijala na deponij. U cijenu uključiti utovar, transport,  istovar te pripadajuće takse za deponij po izboru izvođača. Rastresitost materijala pri iskopu se mora ukalkulirati u jediničnu cijenu i ne može se tražiti povećanje količine iskopanog materijala za transport ili dodatak na cijenu u vidu uvećanja za količinu za rastresitost.</t>
  </si>
  <si>
    <t>Obračun se vrši po 1,0 m3 prevezenog i isplaniranog materijala.</t>
  </si>
  <si>
    <t xml:space="preserve">UKUPNO </t>
  </si>
  <si>
    <t>RADOVI NA IZVOĐENJU PRIKLJUČKA ZA MINI PIVOVARU
INSTALACIJE</t>
  </si>
  <si>
    <t>Vodovod - dovod do velike predavaone iz laboratorija za kušanje hrane</t>
  </si>
  <si>
    <t>Nabava, doprema i ugradnja PEHD vodovodnih cijevi PE 100,za radni tlak do 16 bara, vanjskog nazivnog promjera prema projektu,  za vanjski vodovod, uključivo i spajanje cijevi, sve prema važećim propisima i uputama proizvođača. Cijevi  trebaju biti sukladne prema svim zahtjevima s normom HRN EN 12201-1:2011, HRN EN 12201-2:2011. Kao dokaz kvalitete ponuđenih cijevi potrebno je priložiticertifikat o stalnosti svojstava s navedenom normom izdanu od ovlaštenog i akreditiranog potvrdbenog tijela u Republici Hrvatskoj te dokaz zdravstvene ispravnosti sukladno Pravilniku o zdravstvenoj  ispravnosti  materijala  i  predmeta  koji  dolaze  u  neposredan  dodir  s hranom  (NN  125/2009)  kao  i zahtjevima  Zakona o vodi za  ljudsku  potrošnju  (NN  56/2013). Predviđeno je spajanje elektrofuzijskim spojnicama.</t>
  </si>
  <si>
    <t xml:space="preserve">Sve fitinge i fazonske komade potrebne za kvalitetnu ugradnju cijevi izvoditelj će ukalkulirati u cijenu dužnog metra cijevi.  Prilikom ugradnje pridržavati se uputa proizvođača. </t>
  </si>
  <si>
    <t>Cijena mora sadržavati sve potrebne komponente do pune gotovosti i funkcionalnosti.</t>
  </si>
  <si>
    <t>Za vođenje cijevi je potrebno ugraditi bijelu PVC kanalicu koja će skriti cijev kako u laboratoriju tako i na dovodnom mjestu do uređaja.</t>
  </si>
  <si>
    <t xml:space="preserve">Obračun po m1 </t>
  </si>
  <si>
    <t>PE 100 d 20 mm (unutarnji promjer)</t>
  </si>
  <si>
    <t>m1</t>
  </si>
  <si>
    <t>PVC kanalica</t>
  </si>
  <si>
    <t>Spojno mjesto</t>
  </si>
  <si>
    <t>Dobava materijala, izvedba i ugradnja spoja na postojeću instalaciju u prostoru laboratorija za kušanje hrane. Na postojeću instalaciju je potrebno izvesti spoj sa potrebnim fazonskim komadima. Također je potrebno ugraditi na završetku dovodnog voda u objektu završni kuglasti ventil DN 20. Za vođenje cijevi je potrebno ugraditi bijelu PVC kanalicu koja će skriti cijev kako u laboratoriju tako i na dovodnom mjestu do uređaja.</t>
  </si>
  <si>
    <t>Obračun po spojnom mjestu</t>
  </si>
  <si>
    <t>prespoj i račvanje vodovodnog voda</t>
  </si>
  <si>
    <t xml:space="preserve">završni ventil </t>
  </si>
  <si>
    <t>Energetski kabel</t>
  </si>
  <si>
    <t>Dobava i ugradnja energetskog kabela ovješenog na obujmice i vođenog u čeličnoj cijevi (vođenje kroz tavanske prostore sa drvenom konstrukcijom) koja služi za zaštitu od požara.</t>
  </si>
  <si>
    <t>zaštitna cijev na obujmicama</t>
  </si>
  <si>
    <t>Odvodnja</t>
  </si>
  <si>
    <t>Nabava, doprema i ugradnja   punostjenih PVC-U kanalizacijskih cijevi s integriranim utičnim kolčakom i uloženim brtvenim prstenom od sintetičnog kaučuka koji se mora radi zaštite nalaziti s unutrašnje strane naglavka cijevi. Cijevi  trebaju biti sukladne prema svim zahtjevima norme HRN EN 1401-1:2009 i kao dokaz kvalitete ponuđenih cijevi potrebno je priložiti potvrdu o sukladnosti koja mora biti priložena uz isporuku. Obodna čvrstoća treba biti ispitana prema EN ISO 9969 i iznositi 4 - 8 kN/m2 ovisno o poziciji voda.  Debljina nosivog sloja stjenke cijevi mora biti u rasponu koji propisuje norma HRN EN 1401. Nije dozvoljeno nuditi cijevi prema normi HRN EN 13476. 
Obračun po m' dobavljenih cijevi. Fazonski komadi se ne obračunavaju zasebno nego ih treba ukalkulirati u dužni metar izvedene trase. Trasa se obračunava prema duljini po svojoj osi, uključivo sa fazonskim komadima.</t>
  </si>
  <si>
    <t xml:space="preserve">Obračun se vrši po 1,0 m1 ugrađene cijevi </t>
  </si>
  <si>
    <t xml:space="preserve">PVC DN110 SN2 HRN EN 1401  </t>
  </si>
  <si>
    <t xml:space="preserve">PVC DN150 SN4 HRN EN 1401 </t>
  </si>
  <si>
    <t xml:space="preserve">PVC DN50 </t>
  </si>
  <si>
    <t>REKAPITULACIJA</t>
  </si>
  <si>
    <t>GO RADOVI</t>
  </si>
  <si>
    <t>INSTALACIJE</t>
  </si>
  <si>
    <t>UKUPNO</t>
  </si>
  <si>
    <t>PDV</t>
  </si>
  <si>
    <t>SVEUKUPNO</t>
  </si>
  <si>
    <t>Kabel je P/M 5*25 mm2</t>
  </si>
  <si>
    <t>12.10.2023.g.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</si>
</sst>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kn-41A]"/>
    <numFmt numFmtId="165" formatCode="_ * #,##0.00_-\ [$€-1]_ ;_ * #,##0.00\-\ [$€-1]_ ;_ * &quot;-&quot;??_-\ [$€-1]_ ;_ @_ "/>
    <numFmt numFmtId="166" formatCode="_-* #,##0.00\ [$kn-41A]_-;\-* #,##0.00\ [$kn-41A]_-;_-* &quot;-&quot;??\ [$kn-41A]_-;_-@_-"/>
  </numFmts>
  <fonts count="23">
    <font>
      <sz val="11"/>
      <color theme="1"/>
      <name val="Calibri"/>
      <charset val="134"/>
      <scheme val="minor"/>
    </font>
    <font>
      <b/>
      <sz val="22"/>
      <color theme="1"/>
      <name val="Calibri"/>
      <family val="2"/>
      <charset val="238"/>
      <scheme val="minor"/>
    </font>
    <font>
      <b/>
      <sz val="11"/>
      <color theme="1"/>
      <name val="Calibri"/>
      <family val="2"/>
      <charset val="238"/>
      <scheme val="minor"/>
    </font>
    <font>
      <sz val="11"/>
      <name val="Arial"/>
      <family val="2"/>
      <charset val="238"/>
    </font>
    <font>
      <b/>
      <sz val="12"/>
      <color theme="1"/>
      <name val="Calibri"/>
      <family val="2"/>
      <charset val="238"/>
      <scheme val="minor"/>
    </font>
    <font>
      <b/>
      <sz val="14"/>
      <name val="Arial"/>
      <family val="2"/>
      <charset val="238"/>
    </font>
    <font>
      <b/>
      <sz val="11"/>
      <name val="Arial"/>
      <family val="2"/>
      <charset val="238"/>
    </font>
    <font>
      <sz val="11"/>
      <name val="Arial"/>
      <family val="2"/>
      <charset val="238"/>
    </font>
    <font>
      <sz val="10"/>
      <name val="Arial Narrow"/>
      <family val="2"/>
      <charset val="238"/>
    </font>
    <font>
      <sz val="10"/>
      <name val="Arial"/>
      <family val="2"/>
      <charset val="238"/>
    </font>
    <font>
      <b/>
      <sz val="11"/>
      <name val="Arial"/>
      <family val="2"/>
      <charset val="238"/>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color theme="1"/>
      <name val="Arial"/>
      <family val="2"/>
      <charset val="238"/>
    </font>
    <font>
      <sz val="12"/>
      <color theme="1"/>
      <name val="Arial"/>
      <family val="2"/>
      <charset val="238"/>
    </font>
    <font>
      <b/>
      <sz val="12"/>
      <color theme="1"/>
      <name val="Arial"/>
      <family val="2"/>
      <charset val="238"/>
    </font>
    <font>
      <b/>
      <sz val="12"/>
      <color theme="1"/>
      <name val="Arial"/>
      <family val="2"/>
      <charset val="238"/>
    </font>
    <font>
      <sz val="10"/>
      <name val="Arial CE"/>
      <charset val="238"/>
    </font>
    <font>
      <sz val="11"/>
      <color indexed="8"/>
      <name val="Calibri"/>
      <family val="2"/>
      <charset val="238"/>
    </font>
    <font>
      <sz val="10"/>
      <name val="Arial"/>
      <family val="2"/>
      <charset val="238"/>
    </font>
    <font>
      <sz val="11"/>
      <color indexed="18"/>
      <name val="Arial"/>
      <family val="2"/>
      <charset val="238"/>
    </font>
  </fonts>
  <fills count="5">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rgb="FFF6E7E6"/>
        <bgColor indexed="64"/>
      </patternFill>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164" fontId="0" fillId="0" borderId="0"/>
    <xf numFmtId="0" fontId="20" fillId="0" borderId="0"/>
    <xf numFmtId="0" fontId="9" fillId="0" borderId="0"/>
    <xf numFmtId="0" fontId="21" fillId="0" borderId="0"/>
    <xf numFmtId="0" fontId="9" fillId="0" borderId="0"/>
    <xf numFmtId="0" fontId="19" fillId="0" borderId="0"/>
    <xf numFmtId="4" fontId="22" fillId="0" borderId="0">
      <alignment horizontal="justify" wrapText="1"/>
    </xf>
  </cellStyleXfs>
  <cellXfs count="86">
    <xf numFmtId="164" fontId="0" fillId="0" borderId="0" xfId="0"/>
    <xf numFmtId="3" fontId="0" fillId="0" borderId="0" xfId="0" applyNumberFormat="1"/>
    <xf numFmtId="164" fontId="1" fillId="0" borderId="0" xfId="0" applyFont="1" applyAlignment="1">
      <alignment vertical="center"/>
    </xf>
    <xf numFmtId="3" fontId="0" fillId="0" borderId="0" xfId="0" applyNumberFormat="1" applyAlignment="1">
      <alignment horizontal="center" vertical="center"/>
    </xf>
    <xf numFmtId="164" fontId="2" fillId="0" borderId="0" xfId="0" applyFont="1" applyAlignment="1">
      <alignment horizontal="left" vertical="center"/>
    </xf>
    <xf numFmtId="165" fontId="3" fillId="0" borderId="0" xfId="0" applyNumberFormat="1" applyFont="1" applyAlignment="1">
      <alignment horizontal="justify" vertical="center"/>
    </xf>
    <xf numFmtId="164" fontId="4" fillId="0" borderId="0" xfId="0" applyFont="1" applyAlignment="1">
      <alignment horizontal="left" vertical="center"/>
    </xf>
    <xf numFmtId="164" fontId="4" fillId="0" borderId="0" xfId="0" applyFont="1" applyAlignment="1">
      <alignment horizontal="center" vertical="center"/>
    </xf>
    <xf numFmtId="3" fontId="3" fillId="0" borderId="0" xfId="0" applyNumberFormat="1" applyFont="1" applyAlignment="1">
      <alignment horizontal="justify"/>
    </xf>
    <xf numFmtId="164" fontId="3" fillId="0" borderId="0" xfId="0" applyFont="1" applyAlignment="1">
      <alignment horizontal="justify" vertical="top"/>
    </xf>
    <xf numFmtId="164" fontId="3" fillId="0" borderId="0" xfId="0" applyFont="1" applyAlignment="1">
      <alignment horizontal="justify"/>
    </xf>
    <xf numFmtId="166" fontId="3" fillId="0" borderId="0" xfId="0" applyNumberFormat="1" applyFont="1" applyAlignment="1">
      <alignment horizontal="justify"/>
    </xf>
    <xf numFmtId="3" fontId="3" fillId="2" borderId="0" xfId="0" applyNumberFormat="1" applyFont="1" applyFill="1" applyAlignment="1">
      <alignment horizontal="justify" vertical="center" wrapText="1"/>
    </xf>
    <xf numFmtId="164" fontId="3" fillId="2" borderId="0" xfId="0" applyFont="1" applyFill="1" applyAlignment="1">
      <alignment horizontal="justify" vertical="top"/>
    </xf>
    <xf numFmtId="164" fontId="3" fillId="2" borderId="0" xfId="0" applyFont="1" applyFill="1" applyAlignment="1">
      <alignment horizontal="justify" vertical="center" wrapText="1"/>
    </xf>
    <xf numFmtId="164" fontId="3" fillId="2" borderId="0" xfId="0" applyFont="1" applyFill="1" applyAlignment="1">
      <alignment horizontal="justify" vertical="center"/>
    </xf>
    <xf numFmtId="166" fontId="3" fillId="2" borderId="0" xfId="0" applyNumberFormat="1" applyFont="1" applyFill="1" applyAlignment="1">
      <alignment horizontal="justify" vertical="center" wrapText="1"/>
    </xf>
    <xf numFmtId="166" fontId="3" fillId="2" borderId="0" xfId="0" applyNumberFormat="1" applyFont="1" applyFill="1" applyAlignment="1">
      <alignment horizontal="justify" vertical="center"/>
    </xf>
    <xf numFmtId="3" fontId="3" fillId="0" borderId="0" xfId="0" applyNumberFormat="1" applyFont="1" applyAlignment="1">
      <alignment horizontal="justify" vertical="center" wrapText="1"/>
    </xf>
    <xf numFmtId="164" fontId="3" fillId="0" borderId="0" xfId="0" applyFont="1" applyAlignment="1">
      <alignment horizontal="justify" vertical="center" wrapText="1"/>
    </xf>
    <xf numFmtId="164" fontId="3" fillId="0" borderId="0" xfId="0" applyFont="1" applyAlignment="1">
      <alignment horizontal="justify" vertical="center"/>
    </xf>
    <xf numFmtId="166" fontId="3" fillId="0" borderId="0" xfId="0" applyNumberFormat="1" applyFont="1" applyAlignment="1">
      <alignment horizontal="justify" vertical="center" wrapText="1"/>
    </xf>
    <xf numFmtId="166" fontId="3" fillId="0" borderId="0" xfId="0" applyNumberFormat="1" applyFont="1" applyAlignment="1">
      <alignment horizontal="justify" vertical="center"/>
    </xf>
    <xf numFmtId="164" fontId="3" fillId="0" borderId="0" xfId="0" applyFont="1" applyAlignment="1">
      <alignment horizontal="justify" vertical="top" wrapText="1"/>
    </xf>
    <xf numFmtId="164" fontId="3" fillId="0" borderId="0" xfId="0" applyFont="1" applyAlignment="1">
      <alignment horizontal="center" wrapText="1"/>
    </xf>
    <xf numFmtId="166" fontId="3" fillId="0" borderId="0" xfId="0" applyNumberFormat="1" applyFont="1" applyAlignment="1">
      <alignment horizontal="center" wrapText="1"/>
    </xf>
    <xf numFmtId="3" fontId="6" fillId="0" borderId="0" xfId="0" applyNumberFormat="1" applyFont="1" applyAlignment="1">
      <alignment horizontal="justify" vertical="center" wrapText="1"/>
    </xf>
    <xf numFmtId="164" fontId="6" fillId="0" borderId="0" xfId="0" applyFont="1" applyAlignment="1">
      <alignment horizontal="justify" vertical="top" wrapText="1"/>
    </xf>
    <xf numFmtId="164" fontId="6" fillId="0" borderId="0" xfId="0" applyFont="1" applyAlignment="1">
      <alignment horizontal="justify" vertical="center"/>
    </xf>
    <xf numFmtId="166" fontId="6" fillId="0" borderId="0" xfId="0" applyNumberFormat="1" applyFont="1" applyAlignment="1">
      <alignment horizontal="justify" vertical="center"/>
    </xf>
    <xf numFmtId="3" fontId="3" fillId="0" borderId="0" xfId="0" applyNumberFormat="1" applyFont="1" applyAlignment="1">
      <alignment horizontal="justify" vertical="center"/>
    </xf>
    <xf numFmtId="2" fontId="3" fillId="0" borderId="0" xfId="0" applyNumberFormat="1" applyFont="1" applyAlignment="1">
      <alignment horizontal="justify" vertical="center"/>
    </xf>
    <xf numFmtId="164" fontId="7" fillId="0" borderId="0" xfId="0" applyFont="1" applyAlignment="1">
      <alignment horizontal="justify" vertical="top" wrapText="1"/>
    </xf>
    <xf numFmtId="3" fontId="6" fillId="0" borderId="0" xfId="0" applyNumberFormat="1" applyFont="1" applyAlignment="1">
      <alignment horizontal="justify"/>
    </xf>
    <xf numFmtId="4" fontId="8" fillId="0" borderId="0" xfId="2" applyNumberFormat="1" applyFont="1" applyAlignment="1">
      <alignment horizontal="left" vertical="top" wrapText="1"/>
    </xf>
    <xf numFmtId="3" fontId="3" fillId="2" borderId="0" xfId="0" applyNumberFormat="1" applyFont="1" applyFill="1" applyAlignment="1">
      <alignment horizontal="justify"/>
    </xf>
    <xf numFmtId="164" fontId="6" fillId="2" borderId="0" xfId="0" applyFont="1" applyFill="1" applyAlignment="1">
      <alignment horizontal="right" vertical="top"/>
    </xf>
    <xf numFmtId="164" fontId="6" fillId="2" borderId="0" xfId="0" applyFont="1" applyFill="1" applyAlignment="1">
      <alignment horizontal="justify" vertical="center"/>
    </xf>
    <xf numFmtId="166" fontId="6" fillId="2" borderId="0" xfId="0" applyNumberFormat="1" applyFont="1" applyFill="1" applyAlignment="1">
      <alignment horizontal="justify" vertical="center"/>
    </xf>
    <xf numFmtId="165" fontId="6" fillId="3" borderId="0" xfId="0" applyNumberFormat="1" applyFont="1" applyFill="1" applyAlignment="1">
      <alignment horizontal="left" vertical="center"/>
    </xf>
    <xf numFmtId="0" fontId="8" fillId="0" borderId="0" xfId="0" applyNumberFormat="1" applyFont="1" applyAlignment="1">
      <alignment horizontal="justify" vertical="top" wrapText="1"/>
    </xf>
    <xf numFmtId="0" fontId="9" fillId="0" borderId="0" xfId="0" applyNumberFormat="1" applyFont="1" applyAlignment="1">
      <alignment horizontal="justify" vertical="top"/>
    </xf>
    <xf numFmtId="164" fontId="10" fillId="0" borderId="0" xfId="0" applyFont="1" applyAlignment="1">
      <alignment horizontal="justify" vertical="top" wrapText="1"/>
    </xf>
    <xf numFmtId="3" fontId="6" fillId="0" borderId="0" xfId="0" applyNumberFormat="1" applyFont="1" applyAlignment="1">
      <alignment horizontal="justify" vertical="center"/>
    </xf>
    <xf numFmtId="164" fontId="6" fillId="0" borderId="0" xfId="0" applyFont="1" applyAlignment="1">
      <alignment horizontal="justify" vertical="top"/>
    </xf>
    <xf numFmtId="164" fontId="11" fillId="0" borderId="0" xfId="0" applyFont="1" applyAlignment="1">
      <alignment horizontal="justify"/>
    </xf>
    <xf numFmtId="164" fontId="12" fillId="0" borderId="0" xfId="0" applyFont="1" applyAlignment="1">
      <alignment horizontal="justify"/>
    </xf>
    <xf numFmtId="164" fontId="14" fillId="0" borderId="0" xfId="0" applyFont="1" applyAlignment="1">
      <alignment horizontal="justify" vertical="center" wrapText="1"/>
    </xf>
    <xf numFmtId="164" fontId="15" fillId="0" borderId="0" xfId="0" applyFont="1" applyAlignment="1">
      <alignment horizontal="justify"/>
    </xf>
    <xf numFmtId="164" fontId="15" fillId="0" borderId="0" xfId="0" applyFont="1" applyAlignment="1">
      <alignment horizontal="justify" vertical="center" wrapText="1"/>
    </xf>
    <xf numFmtId="164" fontId="16" fillId="0" borderId="0" xfId="0" applyFont="1"/>
    <xf numFmtId="164" fontId="16" fillId="0" borderId="1" xfId="0" applyFont="1" applyBorder="1" applyAlignment="1">
      <alignment horizontal="center"/>
    </xf>
    <xf numFmtId="164" fontId="16" fillId="0" borderId="2" xfId="0" applyFont="1" applyBorder="1" applyAlignment="1">
      <alignment horizontal="center"/>
    </xf>
    <xf numFmtId="164" fontId="17" fillId="0" borderId="1" xfId="0" applyFont="1" applyBorder="1" applyAlignment="1">
      <alignment horizontal="center" vertical="center" wrapText="1"/>
    </xf>
    <xf numFmtId="164" fontId="17" fillId="0" borderId="3" xfId="0" applyFont="1" applyBorder="1" applyAlignment="1">
      <alignment horizontal="center" vertical="center"/>
    </xf>
    <xf numFmtId="164" fontId="17" fillId="0" borderId="2" xfId="0" applyFont="1" applyBorder="1" applyAlignment="1">
      <alignment horizontal="center" vertical="center"/>
    </xf>
    <xf numFmtId="164" fontId="16" fillId="0" borderId="4" xfId="0" applyFont="1" applyBorder="1" applyAlignment="1">
      <alignment horizontal="center" wrapText="1"/>
    </xf>
    <xf numFmtId="164" fontId="16" fillId="0" borderId="5" xfId="0" applyFont="1" applyBorder="1" applyAlignment="1">
      <alignment horizontal="center" wrapText="1"/>
    </xf>
    <xf numFmtId="164" fontId="16" fillId="0" borderId="6" xfId="0" applyFont="1" applyBorder="1" applyAlignment="1">
      <alignment horizontal="center" wrapText="1"/>
    </xf>
    <xf numFmtId="164" fontId="16" fillId="0" borderId="9" xfId="0" applyFont="1" applyBorder="1" applyAlignment="1">
      <alignment horizontal="center" wrapText="1"/>
    </xf>
    <xf numFmtId="164" fontId="16" fillId="0" borderId="10" xfId="0" applyFont="1" applyBorder="1" applyAlignment="1">
      <alignment horizontal="center" wrapText="1"/>
    </xf>
    <xf numFmtId="164" fontId="16" fillId="0" borderId="11" xfId="0" applyFont="1" applyBorder="1" applyAlignment="1">
      <alignment horizontal="center" wrapText="1"/>
    </xf>
    <xf numFmtId="164" fontId="17" fillId="0" borderId="4" xfId="0" applyFont="1" applyBorder="1" applyAlignment="1">
      <alignment horizontal="center" vertical="center" wrapText="1"/>
    </xf>
    <xf numFmtId="164" fontId="17" fillId="0" borderId="5" xfId="0" applyFont="1" applyBorder="1" applyAlignment="1">
      <alignment horizontal="center" vertical="center" wrapText="1"/>
    </xf>
    <xf numFmtId="164" fontId="17" fillId="0" borderId="6" xfId="0" applyFont="1" applyBorder="1" applyAlignment="1">
      <alignment horizontal="center" vertical="center" wrapText="1"/>
    </xf>
    <xf numFmtId="164" fontId="17" fillId="0" borderId="9" xfId="0" applyFont="1" applyBorder="1" applyAlignment="1">
      <alignment horizontal="center" vertical="center" wrapText="1"/>
    </xf>
    <xf numFmtId="164" fontId="17" fillId="0" borderId="10" xfId="0" applyFont="1" applyBorder="1" applyAlignment="1">
      <alignment horizontal="center" vertical="center" wrapText="1"/>
    </xf>
    <xf numFmtId="164" fontId="17" fillId="0" borderId="11" xfId="0" applyFont="1" applyBorder="1" applyAlignment="1">
      <alignment horizontal="center" vertical="center" wrapText="1"/>
    </xf>
    <xf numFmtId="164" fontId="18" fillId="0" borderId="4" xfId="0" applyFont="1" applyBorder="1" applyAlignment="1">
      <alignment horizontal="center" vertical="center" wrapText="1"/>
    </xf>
    <xf numFmtId="164" fontId="18" fillId="0" borderId="5" xfId="0" applyFont="1" applyBorder="1" applyAlignment="1">
      <alignment horizontal="center" vertical="center" wrapText="1"/>
    </xf>
    <xf numFmtId="164" fontId="18" fillId="0" borderId="6" xfId="0" applyFont="1" applyBorder="1" applyAlignment="1">
      <alignment horizontal="center" vertical="center" wrapText="1"/>
    </xf>
    <xf numFmtId="164" fontId="18" fillId="0" borderId="7" xfId="0" applyFont="1" applyBorder="1" applyAlignment="1">
      <alignment horizontal="center" vertical="center" wrapText="1"/>
    </xf>
    <xf numFmtId="164" fontId="18" fillId="0" borderId="0" xfId="0" applyFont="1" applyAlignment="1">
      <alignment horizontal="center" vertical="center" wrapText="1"/>
    </xf>
    <xf numFmtId="164" fontId="18" fillId="0" borderId="8" xfId="0" applyFont="1" applyBorder="1" applyAlignment="1">
      <alignment horizontal="center" vertical="center" wrapText="1"/>
    </xf>
    <xf numFmtId="164" fontId="18" fillId="0" borderId="9" xfId="0" applyFont="1" applyBorder="1" applyAlignment="1">
      <alignment horizontal="center" vertical="center" wrapText="1"/>
    </xf>
    <xf numFmtId="164" fontId="18" fillId="0" borderId="10" xfId="0" applyFont="1" applyBorder="1" applyAlignment="1">
      <alignment horizontal="center" vertical="center" wrapText="1"/>
    </xf>
    <xf numFmtId="164" fontId="18" fillId="0" borderId="11" xfId="0" applyFont="1" applyBorder="1" applyAlignment="1">
      <alignment horizontal="center" vertical="center" wrapText="1"/>
    </xf>
    <xf numFmtId="164" fontId="12" fillId="2" borderId="0" xfId="0" applyFont="1" applyFill="1" applyAlignment="1">
      <alignment horizontal="justify"/>
    </xf>
    <xf numFmtId="164" fontId="13" fillId="0" borderId="0" xfId="0" applyFont="1" applyAlignment="1">
      <alignment horizontal="justify"/>
    </xf>
    <xf numFmtId="164" fontId="5" fillId="3" borderId="0" xfId="0" applyFont="1" applyFill="1" applyAlignment="1">
      <alignment horizontal="center" vertical="center" wrapText="1"/>
    </xf>
    <xf numFmtId="164" fontId="5" fillId="3" borderId="0" xfId="0" applyFont="1" applyFill="1" applyAlignment="1">
      <alignment horizontal="center" vertical="center"/>
    </xf>
    <xf numFmtId="164" fontId="3" fillId="0" borderId="0" xfId="0" applyFont="1" applyAlignment="1">
      <alignment horizontal="justify" vertical="top" wrapText="1"/>
    </xf>
    <xf numFmtId="164" fontId="3" fillId="0" borderId="0" xfId="0" applyFont="1" applyAlignment="1">
      <alignment horizontal="center" wrapText="1"/>
    </xf>
    <xf numFmtId="166" fontId="3" fillId="0" borderId="0" xfId="0" applyNumberFormat="1" applyFont="1" applyAlignment="1">
      <alignment horizontal="center" wrapText="1"/>
    </xf>
    <xf numFmtId="164" fontId="1" fillId="2" borderId="0" xfId="0" applyFont="1" applyFill="1" applyAlignment="1">
      <alignment horizontal="center" vertical="center"/>
    </xf>
    <xf numFmtId="165" fontId="3" fillId="4" borderId="0" xfId="0" applyNumberFormat="1" applyFont="1" applyFill="1" applyAlignment="1" applyProtection="1">
      <alignment horizontal="justify" vertical="center"/>
      <protection locked="0"/>
    </xf>
  </cellXfs>
  <cellStyles count="7">
    <cellStyle name="Excel Built-in Normal" xfId="4" xr:uid="{00000000-0005-0000-0000-000036000000}"/>
    <cellStyle name="Normal 12" xfId="5" xr:uid="{00000000-0005-0000-0000-000037000000}"/>
    <cellStyle name="Normal 3" xfId="2" xr:uid="{00000000-0005-0000-0000-000027000000}"/>
    <cellStyle name="Normal 8" xfId="1" xr:uid="{00000000-0005-0000-0000-000012000000}"/>
    <cellStyle name="Normal1" xfId="6" xr:uid="{00000000-0005-0000-0000-000039000000}"/>
    <cellStyle name="Normalno" xfId="0" builtinId="0"/>
    <cellStyle name="Style 1" xfId="3" xr:uid="{00000000-0005-0000-0000-00002C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H26"/>
  <sheetViews>
    <sheetView tabSelected="1" view="pageBreakPreview" zoomScale="115" zoomScaleNormal="90" workbookViewId="0"/>
  </sheetViews>
  <sheetFormatPr defaultColWidth="9" defaultRowHeight="15.5"/>
  <cols>
    <col min="1" max="1" width="11.81640625" style="50" customWidth="1"/>
    <col min="2" max="16384" width="9" style="50"/>
  </cols>
  <sheetData>
    <row r="5" spans="1:8">
      <c r="A5" s="50" t="s">
        <v>0</v>
      </c>
      <c r="B5" s="51" t="s">
        <v>123</v>
      </c>
      <c r="C5" s="52"/>
    </row>
    <row r="10" spans="1:8" ht="38.15" customHeight="1">
      <c r="B10" s="53" t="s">
        <v>1</v>
      </c>
      <c r="C10" s="54"/>
      <c r="D10" s="54"/>
      <c r="E10" s="54"/>
      <c r="F10" s="54"/>
      <c r="G10" s="54"/>
      <c r="H10" s="55"/>
    </row>
    <row r="12" spans="1:8">
      <c r="B12" s="68" t="s">
        <v>2</v>
      </c>
      <c r="C12" s="69"/>
      <c r="D12" s="69"/>
      <c r="E12" s="69"/>
      <c r="F12" s="69"/>
      <c r="G12" s="69"/>
      <c r="H12" s="70"/>
    </row>
    <row r="13" spans="1:8">
      <c r="B13" s="71"/>
      <c r="C13" s="72"/>
      <c r="D13" s="72"/>
      <c r="E13" s="72"/>
      <c r="F13" s="72"/>
      <c r="G13" s="72"/>
      <c r="H13" s="73"/>
    </row>
    <row r="14" spans="1:8">
      <c r="B14" s="71"/>
      <c r="C14" s="72"/>
      <c r="D14" s="72"/>
      <c r="E14" s="72"/>
      <c r="F14" s="72"/>
      <c r="G14" s="72"/>
      <c r="H14" s="73"/>
    </row>
    <row r="15" spans="1:8">
      <c r="B15" s="71"/>
      <c r="C15" s="72"/>
      <c r="D15" s="72"/>
      <c r="E15" s="72"/>
      <c r="F15" s="72"/>
      <c r="G15" s="72"/>
      <c r="H15" s="73"/>
    </row>
    <row r="16" spans="1:8">
      <c r="B16" s="74"/>
      <c r="C16" s="75"/>
      <c r="D16" s="75"/>
      <c r="E16" s="75"/>
      <c r="F16" s="75"/>
      <c r="G16" s="75"/>
      <c r="H16" s="76"/>
    </row>
    <row r="19" spans="1:8">
      <c r="A19" s="50" t="s">
        <v>3</v>
      </c>
      <c r="B19" s="68" t="s">
        <v>4</v>
      </c>
      <c r="C19" s="69"/>
      <c r="D19" s="69"/>
      <c r="E19" s="69"/>
      <c r="F19" s="69"/>
      <c r="G19" s="69"/>
      <c r="H19" s="70"/>
    </row>
    <row r="20" spans="1:8" ht="52" customHeight="1">
      <c r="B20" s="74"/>
      <c r="C20" s="75"/>
      <c r="D20" s="75"/>
      <c r="E20" s="75"/>
      <c r="F20" s="75"/>
      <c r="G20" s="75"/>
      <c r="H20" s="76"/>
    </row>
    <row r="22" spans="1:8" ht="30" customHeight="1">
      <c r="A22" s="50" t="s">
        <v>5</v>
      </c>
      <c r="B22" s="62" t="s">
        <v>6</v>
      </c>
      <c r="C22" s="63"/>
      <c r="D22" s="63"/>
      <c r="E22" s="63"/>
      <c r="F22" s="63"/>
      <c r="G22" s="63"/>
      <c r="H22" s="64"/>
    </row>
    <row r="23" spans="1:8" ht="54" customHeight="1">
      <c r="B23" s="65"/>
      <c r="C23" s="66"/>
      <c r="D23" s="66"/>
      <c r="E23" s="66"/>
      <c r="F23" s="66"/>
      <c r="G23" s="66"/>
      <c r="H23" s="67"/>
    </row>
    <row r="25" spans="1:8">
      <c r="A25" s="50" t="s">
        <v>7</v>
      </c>
      <c r="B25" s="56"/>
      <c r="C25" s="57"/>
      <c r="D25" s="57"/>
      <c r="E25" s="57"/>
      <c r="F25" s="57"/>
      <c r="G25" s="57"/>
      <c r="H25" s="58"/>
    </row>
    <row r="26" spans="1:8">
      <c r="B26" s="59"/>
      <c r="C26" s="60"/>
      <c r="D26" s="60"/>
      <c r="E26" s="60"/>
      <c r="F26" s="60"/>
      <c r="G26" s="60"/>
      <c r="H26" s="61"/>
    </row>
  </sheetData>
  <sheetProtection algorithmName="SHA-512" hashValue="EhCxcvHXmrwc1Gu2YHmoy4WTGl12IBw/WLzFm2QjEuqfz4Bu9tgmYVb9XQUFzFARedEMMD3sB3rBbwde6Wwn1A==" saltValue="pmiZzNO7jJYGskUy2uTf1A==" spinCount="100000" sheet="1" objects="1" scenarios="1"/>
  <mergeCells count="6">
    <mergeCell ref="B5:C5"/>
    <mergeCell ref="B10:H10"/>
    <mergeCell ref="B25:H26"/>
    <mergeCell ref="B22:H23"/>
    <mergeCell ref="B12:H16"/>
    <mergeCell ref="B19:H20"/>
  </mergeCells>
  <pageMargins left="0.69930555555555596" right="0.69930555555555596" top="0.75" bottom="0.75" header="0.3" footer="0.3"/>
  <pageSetup paperSize="9" orientation="portrait" r:id="rId1"/>
  <rowBreaks count="1" manualBreakCount="1">
    <brk id="5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2"/>
  <sheetViews>
    <sheetView view="pageBreakPreview" zoomScaleNormal="100" workbookViewId="0">
      <selection activeCell="B6" sqref="B6"/>
    </sheetView>
  </sheetViews>
  <sheetFormatPr defaultColWidth="9" defaultRowHeight="14"/>
  <cols>
    <col min="1" max="1" width="9" style="45"/>
    <col min="2" max="2" width="74.453125" style="45" customWidth="1"/>
    <col min="3" max="16384" width="9" style="45"/>
  </cols>
  <sheetData>
    <row r="2" spans="1:2">
      <c r="A2" s="77" t="s">
        <v>8</v>
      </c>
      <c r="B2" s="77"/>
    </row>
    <row r="3" spans="1:2">
      <c r="B3" s="46"/>
    </row>
    <row r="4" spans="1:2" ht="14.5">
      <c r="A4" s="78" t="s">
        <v>9</v>
      </c>
      <c r="B4" s="78"/>
    </row>
    <row r="6" spans="1:2" ht="70">
      <c r="B6" s="47" t="s">
        <v>10</v>
      </c>
    </row>
    <row r="7" spans="1:2">
      <c r="B7" s="48"/>
    </row>
    <row r="8" spans="1:2" ht="42">
      <c r="B8" s="47" t="s">
        <v>11</v>
      </c>
    </row>
    <row r="9" spans="1:2">
      <c r="B9" s="48"/>
    </row>
    <row r="10" spans="1:2" ht="28">
      <c r="B10" s="49" t="s">
        <v>12</v>
      </c>
    </row>
    <row r="11" spans="1:2" ht="28">
      <c r="B11" s="49" t="s">
        <v>13</v>
      </c>
    </row>
    <row r="12" spans="1:2" ht="28">
      <c r="B12" s="49" t="s">
        <v>14</v>
      </c>
    </row>
    <row r="13" spans="1:2" ht="28">
      <c r="B13" s="49" t="s">
        <v>15</v>
      </c>
    </row>
    <row r="14" spans="1:2" ht="42">
      <c r="B14" s="49" t="s">
        <v>16</v>
      </c>
    </row>
    <row r="15" spans="1:2" ht="28">
      <c r="B15" s="49" t="s">
        <v>17</v>
      </c>
    </row>
    <row r="16" spans="1:2" ht="56">
      <c r="B16" s="49" t="s">
        <v>18</v>
      </c>
    </row>
    <row r="17" spans="2:2" ht="56">
      <c r="B17" s="49" t="s">
        <v>19</v>
      </c>
    </row>
    <row r="18" spans="2:2" ht="210">
      <c r="B18" s="49" t="s">
        <v>20</v>
      </c>
    </row>
    <row r="19" spans="2:2" ht="28">
      <c r="B19" s="49" t="s">
        <v>21</v>
      </c>
    </row>
    <row r="20" spans="2:2" ht="42">
      <c r="B20" s="49" t="s">
        <v>22</v>
      </c>
    </row>
    <row r="21" spans="2:2">
      <c r="B21" s="48"/>
    </row>
    <row r="22" spans="2:2" ht="28">
      <c r="B22" s="49" t="s">
        <v>23</v>
      </c>
    </row>
    <row r="23" spans="2:2" ht="42">
      <c r="B23" s="49" t="s">
        <v>24</v>
      </c>
    </row>
    <row r="24" spans="2:2">
      <c r="B24" s="49" t="s">
        <v>25</v>
      </c>
    </row>
    <row r="25" spans="2:2" ht="28">
      <c r="B25" s="49" t="s">
        <v>26</v>
      </c>
    </row>
    <row r="26" spans="2:2">
      <c r="B26" s="49" t="s">
        <v>27</v>
      </c>
    </row>
    <row r="27" spans="2:2" ht="42">
      <c r="B27" s="49" t="s">
        <v>28</v>
      </c>
    </row>
    <row r="28" spans="2:2" ht="42">
      <c r="B28" s="49" t="s">
        <v>29</v>
      </c>
    </row>
    <row r="29" spans="2:2">
      <c r="B29" s="48"/>
    </row>
    <row r="30" spans="2:2" ht="70">
      <c r="B30" s="49" t="s">
        <v>30</v>
      </c>
    </row>
    <row r="31" spans="2:2">
      <c r="B31" s="48"/>
    </row>
    <row r="32" spans="2:2">
      <c r="B32" s="49" t="s">
        <v>31</v>
      </c>
    </row>
  </sheetData>
  <sheetProtection algorithmName="SHA-512" hashValue="HnIctx4aPMbiRYSUZebYOWiZuWUfAf11EHmjT9zzT0pRF/nMNt6Gl9ou74HCGvWIg2RIemPdyTuFKoMaXrirjA==" saltValue="cJucjVqAV910l5A2/UwbKA==" spinCount="100000" sheet="1" objects="1" scenarios="1"/>
  <mergeCells count="2">
    <mergeCell ref="A2:B2"/>
    <mergeCell ref="A4:B4"/>
  </mergeCells>
  <pageMargins left="0.70069444444444495" right="0.70069444444444495" top="0.75138888888888899" bottom="0.75138888888888899" header="0.29861111111111099" footer="0.29861111111111099"/>
  <pageSetup paperSize="9" orientation="portrait" r:id="rId1"/>
  <headerFooter>
    <oddFooter>&amp;LInvestitor:Ivan Miličević&amp;CTROŠKOVNIK GO RADOVA
Proj.: A. Crnoja G5527&amp;R&amp;P/&amp;N
Crnoja d.o.o., Gredice 6, Puhovo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7"/>
  <sheetViews>
    <sheetView view="pageBreakPreview" zoomScaleNormal="100" workbookViewId="0">
      <pane ySplit="2" topLeftCell="A3" activePane="bottomLeft" state="frozen"/>
      <selection pane="bottomLeft" activeCell="E12" sqref="E12"/>
    </sheetView>
  </sheetViews>
  <sheetFormatPr defaultColWidth="9" defaultRowHeight="14"/>
  <cols>
    <col min="1" max="1" width="7.7265625" style="8" customWidth="1"/>
    <col min="2" max="2" width="52.54296875" style="9" customWidth="1"/>
    <col min="3" max="4" width="10.7265625" style="10" customWidth="1"/>
    <col min="5" max="5" width="10.7265625" style="11" customWidth="1"/>
    <col min="6" max="6" width="15" style="11" customWidth="1"/>
    <col min="7" max="16384" width="9" style="10"/>
  </cols>
  <sheetData>
    <row r="2" spans="1:6" ht="28">
      <c r="A2" s="12" t="s">
        <v>32</v>
      </c>
      <c r="B2" s="13" t="s">
        <v>33</v>
      </c>
      <c r="C2" s="14" t="s">
        <v>34</v>
      </c>
      <c r="D2" s="15" t="s">
        <v>35</v>
      </c>
      <c r="E2" s="16" t="s">
        <v>36</v>
      </c>
      <c r="F2" s="17" t="s">
        <v>37</v>
      </c>
    </row>
    <row r="3" spans="1:6">
      <c r="A3" s="18"/>
      <c r="C3" s="19"/>
      <c r="D3" s="20"/>
      <c r="E3" s="21"/>
      <c r="F3" s="22"/>
    </row>
    <row r="4" spans="1:6" ht="46" customHeight="1">
      <c r="A4" s="18"/>
      <c r="B4" s="79" t="s">
        <v>38</v>
      </c>
      <c r="C4" s="80"/>
      <c r="D4" s="80"/>
      <c r="E4" s="80"/>
      <c r="F4" s="22"/>
    </row>
    <row r="5" spans="1:6">
      <c r="A5" s="18"/>
      <c r="C5" s="19"/>
      <c r="D5" s="20"/>
      <c r="E5" s="21"/>
      <c r="F5" s="22"/>
    </row>
    <row r="6" spans="1:6" ht="146.15" customHeight="1">
      <c r="A6" s="18"/>
      <c r="B6" s="81" t="s">
        <v>39</v>
      </c>
      <c r="C6" s="82"/>
      <c r="D6" s="82"/>
      <c r="E6" s="83"/>
      <c r="F6" s="22"/>
    </row>
    <row r="7" spans="1:6">
      <c r="A7" s="18"/>
      <c r="B7" s="23"/>
      <c r="C7" s="24"/>
      <c r="D7" s="24"/>
      <c r="E7" s="25"/>
      <c r="F7" s="22"/>
    </row>
    <row r="8" spans="1:6">
      <c r="A8" s="26" t="s">
        <v>40</v>
      </c>
      <c r="B8" s="27" t="s">
        <v>41</v>
      </c>
      <c r="C8" s="19"/>
      <c r="D8" s="20"/>
      <c r="E8" s="21"/>
      <c r="F8" s="22"/>
    </row>
    <row r="9" spans="1:6" ht="56">
      <c r="B9" s="32" t="s">
        <v>42</v>
      </c>
      <c r="C9" s="28"/>
      <c r="D9" s="28"/>
      <c r="E9" s="29"/>
      <c r="F9" s="29"/>
    </row>
    <row r="10" spans="1:6" ht="56">
      <c r="B10" s="32" t="s">
        <v>43</v>
      </c>
      <c r="C10" s="28"/>
      <c r="D10" s="28"/>
      <c r="E10" s="29"/>
      <c r="F10" s="29"/>
    </row>
    <row r="11" spans="1:6">
      <c r="A11" s="30"/>
      <c r="B11" s="23" t="s">
        <v>44</v>
      </c>
      <c r="C11" s="20"/>
      <c r="D11" s="31"/>
      <c r="E11" s="22"/>
      <c r="F11" s="22"/>
    </row>
    <row r="12" spans="1:6">
      <c r="A12" s="30"/>
      <c r="B12" s="23" t="s">
        <v>45</v>
      </c>
      <c r="C12" s="20" t="s">
        <v>46</v>
      </c>
      <c r="D12" s="31">
        <v>1</v>
      </c>
      <c r="E12" s="85"/>
      <c r="F12" s="5">
        <f>SUM(D12*E12)</f>
        <v>0</v>
      </c>
    </row>
    <row r="13" spans="1:6">
      <c r="A13" s="30"/>
      <c r="B13" s="23"/>
      <c r="C13" s="20"/>
      <c r="D13" s="31"/>
      <c r="E13" s="5"/>
      <c r="F13" s="5"/>
    </row>
    <row r="14" spans="1:6">
      <c r="A14" s="26" t="s">
        <v>47</v>
      </c>
      <c r="B14" s="27" t="s">
        <v>41</v>
      </c>
      <c r="C14" s="20"/>
      <c r="D14" s="31"/>
      <c r="E14" s="5"/>
      <c r="F14" s="5"/>
    </row>
    <row r="15" spans="1:6" ht="28">
      <c r="A15" s="30"/>
      <c r="B15" s="32" t="s">
        <v>48</v>
      </c>
      <c r="C15" s="20"/>
      <c r="D15" s="31"/>
      <c r="E15" s="5"/>
      <c r="F15" s="5"/>
    </row>
    <row r="16" spans="1:6" ht="56">
      <c r="A16" s="30"/>
      <c r="B16" s="32" t="s">
        <v>43</v>
      </c>
      <c r="C16" s="28"/>
      <c r="D16" s="28"/>
      <c r="E16" s="29"/>
      <c r="F16" s="29"/>
    </row>
    <row r="17" spans="1:6">
      <c r="A17" s="30"/>
      <c r="B17" s="23" t="s">
        <v>44</v>
      </c>
      <c r="C17" s="20"/>
      <c r="D17" s="31"/>
      <c r="E17" s="22"/>
      <c r="F17" s="22"/>
    </row>
    <row r="18" spans="1:6">
      <c r="A18" s="30"/>
      <c r="B18" s="23" t="s">
        <v>49</v>
      </c>
      <c r="C18" s="20" t="s">
        <v>46</v>
      </c>
      <c r="D18" s="31">
        <v>1</v>
      </c>
      <c r="E18" s="85"/>
      <c r="F18" s="5">
        <f>SUM(D18*E18)</f>
        <v>0</v>
      </c>
    </row>
    <row r="19" spans="1:6">
      <c r="A19" s="30"/>
      <c r="B19" s="23"/>
      <c r="C19" s="20"/>
      <c r="D19" s="31"/>
      <c r="E19" s="5"/>
      <c r="F19" s="5"/>
    </row>
    <row r="20" spans="1:6">
      <c r="A20" s="33" t="s">
        <v>50</v>
      </c>
      <c r="B20" s="27" t="s">
        <v>51</v>
      </c>
      <c r="C20" s="20"/>
      <c r="D20" s="31"/>
      <c r="E20" s="5"/>
      <c r="F20" s="5"/>
    </row>
    <row r="21" spans="1:6" ht="28">
      <c r="A21" s="30"/>
      <c r="B21" s="32" t="s">
        <v>52</v>
      </c>
      <c r="C21" s="28"/>
      <c r="D21" s="28"/>
      <c r="E21" s="29"/>
      <c r="F21" s="29"/>
    </row>
    <row r="22" spans="1:6" ht="56">
      <c r="A22" s="30"/>
      <c r="B22" s="32" t="s">
        <v>43</v>
      </c>
      <c r="C22" s="28"/>
      <c r="D22" s="28"/>
      <c r="E22" s="29"/>
      <c r="F22" s="29"/>
    </row>
    <row r="23" spans="1:6">
      <c r="A23" s="30"/>
      <c r="B23" s="32" t="s">
        <v>44</v>
      </c>
      <c r="C23" s="20"/>
      <c r="D23" s="31"/>
      <c r="E23" s="22"/>
      <c r="F23" s="22"/>
    </row>
    <row r="24" spans="1:6">
      <c r="A24" s="30"/>
      <c r="B24" s="32" t="s">
        <v>53</v>
      </c>
      <c r="C24" s="20" t="s">
        <v>46</v>
      </c>
      <c r="D24" s="31">
        <v>1</v>
      </c>
      <c r="E24" s="85"/>
      <c r="F24" s="5">
        <f>SUM(D24*E24)</f>
        <v>0</v>
      </c>
    </row>
    <row r="25" spans="1:6">
      <c r="A25" s="30"/>
      <c r="B25" s="23"/>
      <c r="C25" s="20"/>
      <c r="D25" s="31"/>
      <c r="E25" s="5"/>
      <c r="F25" s="5"/>
    </row>
    <row r="26" spans="1:6">
      <c r="A26" s="33" t="s">
        <v>54</v>
      </c>
      <c r="B26" s="27" t="s">
        <v>55</v>
      </c>
      <c r="C26" s="20"/>
      <c r="D26" s="31"/>
      <c r="E26" s="22"/>
      <c r="F26" s="22"/>
    </row>
    <row r="27" spans="1:6" ht="70">
      <c r="A27" s="26"/>
      <c r="B27" s="23" t="s">
        <v>56</v>
      </c>
      <c r="C27" s="20"/>
      <c r="D27" s="20"/>
      <c r="E27" s="22"/>
      <c r="F27" s="22"/>
    </row>
    <row r="28" spans="1:6" ht="88" customHeight="1">
      <c r="A28" s="26"/>
      <c r="B28" s="23" t="s">
        <v>57</v>
      </c>
      <c r="C28" s="20"/>
      <c r="D28" s="20"/>
      <c r="E28" s="22"/>
      <c r="F28" s="22"/>
    </row>
    <row r="29" spans="1:6" ht="251.15" customHeight="1">
      <c r="A29" s="26"/>
      <c r="B29" s="32" t="s">
        <v>58</v>
      </c>
      <c r="C29" s="20"/>
      <c r="D29" s="20"/>
      <c r="E29" s="22"/>
      <c r="F29" s="22"/>
    </row>
    <row r="30" spans="1:6" ht="14.15" customHeight="1">
      <c r="A30" s="26"/>
      <c r="B30" s="32" t="s">
        <v>59</v>
      </c>
      <c r="C30" s="20"/>
      <c r="D30" s="20"/>
      <c r="E30" s="22"/>
      <c r="F30" s="22"/>
    </row>
    <row r="31" spans="1:6" ht="14.15" customHeight="1">
      <c r="A31" s="26"/>
      <c r="B31" s="32" t="s">
        <v>60</v>
      </c>
      <c r="C31" s="20" t="s">
        <v>61</v>
      </c>
      <c r="D31" s="31">
        <v>8</v>
      </c>
      <c r="E31" s="85"/>
      <c r="F31" s="5">
        <f>SUM(D31*E31)</f>
        <v>0</v>
      </c>
    </row>
    <row r="32" spans="1:6" ht="14.15" customHeight="1">
      <c r="A32" s="26"/>
      <c r="B32" s="23"/>
    </row>
    <row r="33" spans="1:6">
      <c r="A33" s="26" t="s">
        <v>62</v>
      </c>
      <c r="B33" s="27" t="s">
        <v>63</v>
      </c>
      <c r="C33" s="20"/>
      <c r="D33" s="20"/>
      <c r="E33" s="22"/>
      <c r="F33" s="22"/>
    </row>
    <row r="34" spans="1:6" ht="28">
      <c r="A34" s="26"/>
      <c r="B34" s="32" t="s">
        <v>64</v>
      </c>
      <c r="C34" s="20"/>
      <c r="D34" s="20"/>
      <c r="E34" s="22"/>
      <c r="F34" s="22"/>
    </row>
    <row r="35" spans="1:6">
      <c r="A35" s="26"/>
      <c r="B35" s="32" t="s">
        <v>65</v>
      </c>
      <c r="C35" s="20" t="s">
        <v>66</v>
      </c>
      <c r="D35" s="31">
        <v>8</v>
      </c>
      <c r="E35" s="85"/>
      <c r="F35" s="5">
        <f>SUM(D35*E35)</f>
        <v>0</v>
      </c>
    </row>
    <row r="36" spans="1:6">
      <c r="A36" s="26"/>
      <c r="B36" s="40"/>
      <c r="C36" s="20"/>
      <c r="D36" s="20"/>
      <c r="E36" s="22"/>
      <c r="F36" s="22"/>
    </row>
    <row r="37" spans="1:6">
      <c r="A37" s="26" t="s">
        <v>67</v>
      </c>
      <c r="B37" s="27" t="s">
        <v>68</v>
      </c>
      <c r="C37" s="20"/>
      <c r="D37" s="20"/>
      <c r="E37" s="22"/>
      <c r="F37" s="22"/>
    </row>
    <row r="38" spans="1:6" ht="56">
      <c r="A38" s="26"/>
      <c r="B38" s="32" t="s">
        <v>69</v>
      </c>
      <c r="C38" s="20"/>
      <c r="D38" s="20"/>
      <c r="E38" s="22"/>
      <c r="F38" s="22"/>
    </row>
    <row r="39" spans="1:6">
      <c r="A39" s="26"/>
      <c r="B39" s="32" t="s">
        <v>70</v>
      </c>
      <c r="C39" s="20"/>
      <c r="D39" s="20"/>
      <c r="E39" s="22"/>
      <c r="F39" s="22"/>
    </row>
    <row r="40" spans="1:6" ht="56">
      <c r="A40" s="26"/>
      <c r="B40" s="32" t="s">
        <v>71</v>
      </c>
      <c r="C40" s="20"/>
      <c r="D40" s="20"/>
      <c r="E40" s="22"/>
      <c r="F40" s="22"/>
    </row>
    <row r="41" spans="1:6" ht="28">
      <c r="A41" s="26"/>
      <c r="B41" s="32" t="s">
        <v>72</v>
      </c>
      <c r="C41" s="20"/>
      <c r="D41" s="20"/>
      <c r="E41" s="22"/>
      <c r="F41" s="22"/>
    </row>
    <row r="42" spans="1:6" ht="98">
      <c r="A42" s="26"/>
      <c r="B42" s="32" t="s">
        <v>73</v>
      </c>
      <c r="C42" s="20"/>
      <c r="D42" s="20"/>
      <c r="E42" s="22"/>
      <c r="F42" s="22"/>
    </row>
    <row r="43" spans="1:6">
      <c r="A43" s="26"/>
      <c r="B43" s="32" t="s">
        <v>74</v>
      </c>
      <c r="C43" s="20" t="s">
        <v>61</v>
      </c>
      <c r="D43" s="31">
        <v>4</v>
      </c>
      <c r="E43" s="85"/>
      <c r="F43" s="5">
        <f>SUM(D43*E43)</f>
        <v>0</v>
      </c>
    </row>
    <row r="44" spans="1:6">
      <c r="A44" s="26"/>
      <c r="B44" s="41"/>
      <c r="C44" s="20"/>
      <c r="D44" s="20"/>
      <c r="E44" s="22"/>
      <c r="F44" s="22"/>
    </row>
    <row r="45" spans="1:6">
      <c r="A45" s="26" t="s">
        <v>75</v>
      </c>
      <c r="B45" s="27" t="s">
        <v>76</v>
      </c>
      <c r="C45" s="20"/>
      <c r="D45" s="20"/>
      <c r="E45" s="22"/>
      <c r="F45" s="22"/>
    </row>
    <row r="46" spans="1:6" ht="70">
      <c r="A46" s="26"/>
      <c r="B46" s="32" t="s">
        <v>77</v>
      </c>
      <c r="C46" s="20"/>
      <c r="D46" s="20"/>
      <c r="E46" s="22"/>
      <c r="F46" s="22"/>
    </row>
    <row r="47" spans="1:6">
      <c r="A47" s="26"/>
      <c r="B47" s="32" t="s">
        <v>78</v>
      </c>
      <c r="C47" s="20" t="s">
        <v>61</v>
      </c>
      <c r="D47" s="31">
        <v>6</v>
      </c>
      <c r="E47" s="85"/>
      <c r="F47" s="5">
        <f>SUM(D47*E47)</f>
        <v>0</v>
      </c>
    </row>
    <row r="48" spans="1:6">
      <c r="A48" s="26"/>
      <c r="B48" s="32"/>
      <c r="C48" s="20"/>
      <c r="D48" s="31"/>
      <c r="E48" s="5"/>
      <c r="F48" s="5"/>
    </row>
    <row r="49" spans="1:6">
      <c r="A49" s="26" t="s">
        <v>79</v>
      </c>
      <c r="B49" s="42" t="s">
        <v>80</v>
      </c>
      <c r="C49" s="20"/>
      <c r="D49" s="31"/>
      <c r="E49" s="5"/>
      <c r="F49" s="5"/>
    </row>
    <row r="50" spans="1:6" ht="42">
      <c r="A50" s="26"/>
      <c r="B50" s="32" t="s">
        <v>81</v>
      </c>
      <c r="C50" s="20"/>
      <c r="D50" s="31"/>
      <c r="E50" s="5"/>
      <c r="F50" s="5"/>
    </row>
    <row r="51" spans="1:6">
      <c r="A51" s="26"/>
      <c r="B51" s="32" t="s">
        <v>82</v>
      </c>
      <c r="C51" s="20" t="s">
        <v>46</v>
      </c>
      <c r="D51" s="31">
        <v>1</v>
      </c>
      <c r="E51" s="85"/>
      <c r="F51" s="5">
        <f>SUM(D51*E51)</f>
        <v>0</v>
      </c>
    </row>
    <row r="52" spans="1:6">
      <c r="A52" s="26"/>
      <c r="B52" s="32"/>
      <c r="C52" s="20"/>
      <c r="D52" s="31"/>
      <c r="E52" s="5"/>
      <c r="F52" s="5"/>
    </row>
    <row r="53" spans="1:6">
      <c r="A53" s="26"/>
      <c r="B53" s="32"/>
      <c r="C53" s="20"/>
      <c r="D53" s="31"/>
      <c r="E53" s="5"/>
      <c r="F53" s="5"/>
    </row>
    <row r="54" spans="1:6">
      <c r="A54" s="26"/>
      <c r="B54" s="32"/>
      <c r="C54" s="20"/>
      <c r="D54" s="31"/>
      <c r="E54" s="5"/>
      <c r="F54" s="5"/>
    </row>
    <row r="55" spans="1:6">
      <c r="A55" s="26"/>
      <c r="B55" s="32"/>
      <c r="C55" s="20"/>
      <c r="D55" s="31"/>
      <c r="E55" s="5"/>
      <c r="F55" s="5"/>
    </row>
    <row r="56" spans="1:6">
      <c r="A56" s="30"/>
      <c r="B56" s="23"/>
      <c r="C56" s="20"/>
      <c r="D56" s="31"/>
      <c r="E56" s="22"/>
      <c r="F56" s="22"/>
    </row>
    <row r="57" spans="1:6">
      <c r="A57" s="26" t="s">
        <v>83</v>
      </c>
      <c r="B57" s="27" t="s">
        <v>84</v>
      </c>
      <c r="C57" s="20"/>
      <c r="D57" s="20"/>
      <c r="E57" s="22"/>
      <c r="F57" s="22"/>
    </row>
    <row r="58" spans="1:6" ht="56">
      <c r="A58" s="26"/>
      <c r="B58" s="32" t="s">
        <v>85</v>
      </c>
      <c r="C58" s="20"/>
      <c r="D58" s="20"/>
      <c r="E58" s="22"/>
      <c r="F58" s="22"/>
    </row>
    <row r="59" spans="1:6">
      <c r="A59" s="30"/>
      <c r="B59" s="32" t="s">
        <v>86</v>
      </c>
      <c r="C59" s="20" t="s">
        <v>66</v>
      </c>
      <c r="D59" s="31">
        <v>20</v>
      </c>
      <c r="E59" s="85"/>
      <c r="F59" s="5">
        <f>SUM(D59*E59)</f>
        <v>0</v>
      </c>
    </row>
    <row r="60" spans="1:6">
      <c r="A60" s="30"/>
      <c r="B60" s="32"/>
      <c r="C60" s="20"/>
      <c r="D60" s="31"/>
      <c r="E60" s="5"/>
      <c r="F60" s="5"/>
    </row>
    <row r="61" spans="1:6">
      <c r="A61" s="43" t="s">
        <v>87</v>
      </c>
      <c r="B61" s="42" t="s">
        <v>88</v>
      </c>
      <c r="C61" s="20"/>
      <c r="D61" s="31"/>
      <c r="E61" s="5"/>
      <c r="F61" s="5"/>
    </row>
    <row r="62" spans="1:6" ht="98">
      <c r="A62" s="30"/>
      <c r="B62" s="32" t="s">
        <v>89</v>
      </c>
      <c r="C62" s="20"/>
      <c r="D62" s="31"/>
      <c r="E62" s="5"/>
      <c r="F62" s="5"/>
    </row>
    <row r="63" spans="1:6" ht="28">
      <c r="A63" s="30"/>
      <c r="B63" s="32" t="s">
        <v>90</v>
      </c>
      <c r="C63" s="20" t="s">
        <v>61</v>
      </c>
      <c r="D63" s="31">
        <v>5</v>
      </c>
      <c r="E63" s="85"/>
      <c r="F63" s="5">
        <f>SUM(D63*E63)</f>
        <v>0</v>
      </c>
    </row>
    <row r="64" spans="1:6">
      <c r="A64" s="30"/>
      <c r="B64" s="32"/>
      <c r="C64" s="20"/>
      <c r="D64" s="31"/>
      <c r="E64" s="5"/>
      <c r="F64" s="5"/>
    </row>
    <row r="65" spans="1:6">
      <c r="A65" s="30"/>
      <c r="B65" s="32"/>
      <c r="C65" s="20"/>
      <c r="D65" s="31"/>
      <c r="E65" s="5"/>
      <c r="F65" s="5"/>
    </row>
    <row r="66" spans="1:6">
      <c r="B66" s="44"/>
      <c r="C66" s="28"/>
      <c r="D66" s="28"/>
      <c r="E66" s="29"/>
      <c r="F66" s="29"/>
    </row>
    <row r="67" spans="1:6" ht="20.149999999999999" customHeight="1">
      <c r="A67" s="35"/>
      <c r="B67" s="36" t="s">
        <v>91</v>
      </c>
      <c r="C67" s="37"/>
      <c r="D67" s="37"/>
      <c r="E67" s="38"/>
      <c r="F67" s="39">
        <f>SUM(F9:F66)</f>
        <v>0</v>
      </c>
    </row>
  </sheetData>
  <sheetProtection algorithmName="SHA-512" hashValue="g/7a6MnqI6O2bJEOwMhx05qrpygl03lDOkMJR3U8/KZh0pVtyBLDjWDfASu435jy0UwJSUS+tu8i19nXJ6Ht/w==" saltValue="WW28hAoGfxAEKs8FW7DbeA==" spinCount="100000" sheet="1" objects="1" scenarios="1"/>
  <mergeCells count="2">
    <mergeCell ref="B4:E4"/>
    <mergeCell ref="B6:E6"/>
  </mergeCells>
  <pageMargins left="0.70069444444444495" right="0.70069444444444495" top="0.75138888888888899" bottom="0.75138888888888899" header="0.29861111111111099" footer="0.29861111111111099"/>
  <pageSetup paperSize="9" scale="81" orientation="portrait" r:id="rId1"/>
  <headerFooter>
    <oddFooter>&amp;LInvestitor:Ivan Miličević&amp;CTROŠKOVNIK GO RADOVA
Proj.: A. Crnoja G5527&amp;R&amp;P/&amp;N
Crnoja d.o.o., Gredice 6, Puhovo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39"/>
  <sheetViews>
    <sheetView view="pageBreakPreview" zoomScaleNormal="100" workbookViewId="0">
      <pane ySplit="2" topLeftCell="A3" activePane="bottomLeft" state="frozen"/>
      <selection pane="bottomLeft" activeCell="E13" sqref="E13"/>
    </sheetView>
  </sheetViews>
  <sheetFormatPr defaultColWidth="9" defaultRowHeight="14"/>
  <cols>
    <col min="1" max="1" width="7.7265625" style="8" customWidth="1"/>
    <col min="2" max="2" width="52.54296875" style="9" customWidth="1"/>
    <col min="3" max="4" width="10.7265625" style="10" customWidth="1"/>
    <col min="5" max="5" width="10.7265625" style="11" customWidth="1"/>
    <col min="6" max="6" width="15" style="11" customWidth="1"/>
    <col min="7" max="7" width="37.453125" style="10" customWidth="1"/>
    <col min="8" max="16384" width="9" style="10"/>
  </cols>
  <sheetData>
    <row r="2" spans="1:6" ht="28">
      <c r="A2" s="12" t="s">
        <v>32</v>
      </c>
      <c r="B2" s="13" t="s">
        <v>33</v>
      </c>
      <c r="C2" s="14" t="s">
        <v>34</v>
      </c>
      <c r="D2" s="15" t="s">
        <v>35</v>
      </c>
      <c r="E2" s="16" t="s">
        <v>36</v>
      </c>
      <c r="F2" s="17" t="s">
        <v>37</v>
      </c>
    </row>
    <row r="3" spans="1:6">
      <c r="A3" s="18"/>
      <c r="C3" s="19"/>
      <c r="D3" s="20"/>
      <c r="E3" s="21"/>
      <c r="F3" s="22"/>
    </row>
    <row r="4" spans="1:6" ht="37" customHeight="1">
      <c r="A4" s="18"/>
      <c r="B4" s="79" t="s">
        <v>92</v>
      </c>
      <c r="C4" s="80"/>
      <c r="D4" s="80"/>
      <c r="E4" s="80"/>
      <c r="F4" s="22"/>
    </row>
    <row r="5" spans="1:6">
      <c r="A5" s="18"/>
      <c r="C5" s="19"/>
      <c r="D5" s="20"/>
      <c r="E5" s="21"/>
      <c r="F5" s="22"/>
    </row>
    <row r="6" spans="1:6">
      <c r="A6" s="18"/>
      <c r="B6" s="23"/>
      <c r="C6" s="24"/>
      <c r="D6" s="24"/>
      <c r="E6" s="25"/>
      <c r="F6" s="22"/>
    </row>
    <row r="7" spans="1:6" ht="28">
      <c r="A7" s="26" t="s">
        <v>40</v>
      </c>
      <c r="B7" s="27" t="s">
        <v>93</v>
      </c>
      <c r="C7" s="19"/>
      <c r="D7" s="20"/>
      <c r="E7" s="21"/>
      <c r="F7" s="22"/>
    </row>
    <row r="8" spans="1:6" ht="224">
      <c r="B8" s="23" t="s">
        <v>94</v>
      </c>
      <c r="C8" s="28"/>
      <c r="D8" s="28"/>
      <c r="E8" s="29"/>
      <c r="F8" s="29"/>
    </row>
    <row r="9" spans="1:6" ht="60" customHeight="1">
      <c r="B9" s="23" t="s">
        <v>95</v>
      </c>
      <c r="C9" s="28"/>
      <c r="D9" s="28"/>
      <c r="E9" s="29"/>
      <c r="F9" s="29"/>
    </row>
    <row r="10" spans="1:6" ht="28" customHeight="1">
      <c r="B10" s="23" t="s">
        <v>96</v>
      </c>
      <c r="C10" s="28"/>
      <c r="D10" s="28"/>
      <c r="E10" s="29"/>
      <c r="F10" s="29"/>
    </row>
    <row r="11" spans="1:6" ht="46" customHeight="1">
      <c r="B11" s="23" t="s">
        <v>97</v>
      </c>
      <c r="C11" s="28"/>
      <c r="D11" s="28"/>
      <c r="E11" s="29"/>
      <c r="F11" s="29"/>
    </row>
    <row r="12" spans="1:6">
      <c r="A12" s="30"/>
      <c r="B12" s="23" t="s">
        <v>98</v>
      </c>
      <c r="C12" s="20"/>
      <c r="D12" s="31"/>
      <c r="E12" s="22"/>
      <c r="F12" s="22"/>
    </row>
    <row r="13" spans="1:6">
      <c r="A13" s="30"/>
      <c r="B13" s="23" t="s">
        <v>99</v>
      </c>
      <c r="C13" s="20" t="s">
        <v>100</v>
      </c>
      <c r="D13" s="31">
        <v>6</v>
      </c>
      <c r="E13" s="85"/>
      <c r="F13" s="5">
        <f>SUM(D13*E13)</f>
        <v>0</v>
      </c>
    </row>
    <row r="14" spans="1:6">
      <c r="A14" s="30"/>
      <c r="B14" s="32" t="s">
        <v>101</v>
      </c>
      <c r="C14" s="20" t="s">
        <v>100</v>
      </c>
      <c r="D14" s="31">
        <v>6</v>
      </c>
      <c r="E14" s="85"/>
      <c r="F14" s="5">
        <f>SUM(D14*E14)</f>
        <v>0</v>
      </c>
    </row>
    <row r="15" spans="1:6">
      <c r="A15" s="30"/>
      <c r="B15" s="23"/>
      <c r="C15" s="20"/>
      <c r="D15" s="31"/>
      <c r="E15" s="5"/>
      <c r="F15" s="5"/>
    </row>
    <row r="16" spans="1:6">
      <c r="A16" s="33" t="s">
        <v>47</v>
      </c>
      <c r="B16" s="27" t="s">
        <v>102</v>
      </c>
      <c r="C16" s="20"/>
      <c r="D16" s="31"/>
      <c r="E16" s="5"/>
      <c r="F16" s="5"/>
    </row>
    <row r="17" spans="1:6" ht="112">
      <c r="A17" s="30"/>
      <c r="B17" s="23" t="s">
        <v>103</v>
      </c>
      <c r="C17" s="28"/>
      <c r="D17" s="28"/>
      <c r="E17" s="29"/>
      <c r="F17" s="29"/>
    </row>
    <row r="18" spans="1:6">
      <c r="A18" s="30"/>
      <c r="B18" s="23" t="s">
        <v>104</v>
      </c>
      <c r="C18" s="28"/>
      <c r="D18" s="28"/>
      <c r="E18" s="29"/>
      <c r="F18" s="29"/>
    </row>
    <row r="19" spans="1:6">
      <c r="A19" s="30"/>
      <c r="B19" s="32" t="s">
        <v>105</v>
      </c>
      <c r="C19" s="20" t="s">
        <v>46</v>
      </c>
      <c r="D19" s="31">
        <v>1</v>
      </c>
      <c r="E19" s="85"/>
      <c r="F19" s="5">
        <f>SUM(D19*E19)</f>
        <v>0</v>
      </c>
    </row>
    <row r="20" spans="1:6">
      <c r="A20" s="30"/>
      <c r="B20" s="32" t="s">
        <v>106</v>
      </c>
      <c r="C20" s="20" t="s">
        <v>46</v>
      </c>
      <c r="D20" s="31">
        <v>1</v>
      </c>
      <c r="E20" s="85"/>
      <c r="F20" s="5">
        <f>SUM(D20*E20)</f>
        <v>0</v>
      </c>
    </row>
    <row r="21" spans="1:6">
      <c r="A21" s="30"/>
      <c r="B21" s="32" t="s">
        <v>101</v>
      </c>
      <c r="C21" s="20" t="s">
        <v>100</v>
      </c>
      <c r="D21" s="31">
        <v>6</v>
      </c>
      <c r="E21" s="85"/>
      <c r="F21" s="5">
        <f>SUM(D21*E21)</f>
        <v>0</v>
      </c>
    </row>
    <row r="22" spans="1:6">
      <c r="A22" s="30"/>
      <c r="B22" s="32"/>
      <c r="C22" s="20"/>
      <c r="D22" s="31"/>
      <c r="E22" s="5"/>
      <c r="F22" s="5"/>
    </row>
    <row r="23" spans="1:6">
      <c r="A23" s="27" t="s">
        <v>50</v>
      </c>
      <c r="B23" s="27" t="s">
        <v>107</v>
      </c>
      <c r="C23" s="20"/>
      <c r="D23" s="31"/>
      <c r="E23" s="5"/>
      <c r="F23" s="5"/>
    </row>
    <row r="24" spans="1:6" ht="56">
      <c r="A24" s="30"/>
      <c r="B24" s="32" t="s">
        <v>108</v>
      </c>
      <c r="C24" s="20"/>
      <c r="D24" s="31"/>
      <c r="E24" s="5"/>
      <c r="F24" s="5"/>
    </row>
    <row r="25" spans="1:6">
      <c r="A25" s="30"/>
      <c r="B25" s="32" t="s">
        <v>122</v>
      </c>
      <c r="C25" s="20" t="s">
        <v>100</v>
      </c>
      <c r="D25" s="31">
        <v>75</v>
      </c>
      <c r="E25" s="85"/>
      <c r="F25" s="5">
        <f>D25*E25</f>
        <v>0</v>
      </c>
    </row>
    <row r="26" spans="1:6">
      <c r="A26" s="30"/>
      <c r="B26" s="32" t="s">
        <v>109</v>
      </c>
      <c r="C26" s="20" t="s">
        <v>100</v>
      </c>
      <c r="D26" s="31">
        <v>60</v>
      </c>
      <c r="E26" s="85"/>
      <c r="F26" s="5">
        <f t="shared" ref="F26:F27" si="0">D26*E26</f>
        <v>0</v>
      </c>
    </row>
    <row r="27" spans="1:6">
      <c r="A27" s="30"/>
      <c r="B27" s="32" t="s">
        <v>101</v>
      </c>
      <c r="C27" s="20" t="s">
        <v>100</v>
      </c>
      <c r="D27" s="31">
        <v>15</v>
      </c>
      <c r="E27" s="85"/>
      <c r="F27" s="5">
        <f t="shared" si="0"/>
        <v>0</v>
      </c>
    </row>
    <row r="28" spans="1:6">
      <c r="A28" s="30"/>
      <c r="B28" s="32"/>
      <c r="C28" s="20"/>
      <c r="D28" s="31"/>
      <c r="E28" s="5"/>
      <c r="F28" s="5"/>
    </row>
    <row r="29" spans="1:6">
      <c r="A29" s="30"/>
      <c r="B29" s="32"/>
      <c r="C29" s="20"/>
      <c r="D29" s="31"/>
      <c r="E29" s="5"/>
      <c r="F29" s="5"/>
    </row>
    <row r="30" spans="1:6">
      <c r="A30" s="30"/>
      <c r="B30" s="23"/>
      <c r="C30" s="20"/>
      <c r="D30" s="31"/>
      <c r="E30" s="5"/>
      <c r="F30" s="5"/>
    </row>
    <row r="31" spans="1:6">
      <c r="A31" s="33" t="s">
        <v>54</v>
      </c>
      <c r="B31" s="27" t="s">
        <v>110</v>
      </c>
      <c r="C31" s="20"/>
      <c r="D31" s="31"/>
      <c r="E31" s="22"/>
      <c r="F31" s="22"/>
    </row>
    <row r="32" spans="1:6" ht="226" customHeight="1">
      <c r="A32" s="26"/>
      <c r="B32" s="32" t="s">
        <v>111</v>
      </c>
      <c r="C32" s="20"/>
      <c r="D32" s="20"/>
      <c r="E32" s="22"/>
      <c r="F32" s="22"/>
    </row>
    <row r="33" spans="1:6" ht="14.15" customHeight="1">
      <c r="A33" s="26"/>
      <c r="B33" s="32" t="s">
        <v>112</v>
      </c>
      <c r="C33" s="20"/>
      <c r="D33" s="20"/>
      <c r="E33" s="22"/>
      <c r="F33" s="22"/>
    </row>
    <row r="34" spans="1:6" ht="14.15" customHeight="1">
      <c r="A34" s="26"/>
      <c r="B34" s="34" t="s">
        <v>113</v>
      </c>
      <c r="C34" s="20" t="s">
        <v>100</v>
      </c>
      <c r="D34" s="31">
        <v>2</v>
      </c>
      <c r="E34" s="85"/>
      <c r="F34" s="5">
        <f>SUM(D34*E34)</f>
        <v>0</v>
      </c>
    </row>
    <row r="35" spans="1:6" ht="14.15" customHeight="1">
      <c r="A35" s="26"/>
      <c r="B35" s="34" t="s">
        <v>114</v>
      </c>
      <c r="C35" s="20" t="s">
        <v>100</v>
      </c>
      <c r="D35" s="31">
        <v>7</v>
      </c>
      <c r="E35" s="85"/>
      <c r="F35" s="5">
        <f>SUM(D35*E35)</f>
        <v>0</v>
      </c>
    </row>
    <row r="36" spans="1:6" ht="14.15" customHeight="1">
      <c r="A36" s="26"/>
      <c r="B36" s="34" t="s">
        <v>115</v>
      </c>
      <c r="C36" s="20" t="s">
        <v>100</v>
      </c>
      <c r="D36" s="31">
        <v>1</v>
      </c>
      <c r="E36" s="85"/>
      <c r="F36" s="5">
        <f>SUM(D36*E36)</f>
        <v>0</v>
      </c>
    </row>
    <row r="37" spans="1:6" ht="14.15" customHeight="1">
      <c r="A37" s="26"/>
      <c r="B37" s="23"/>
    </row>
    <row r="38" spans="1:6">
      <c r="A38" s="30"/>
      <c r="B38" s="32"/>
      <c r="C38" s="20"/>
      <c r="D38" s="31"/>
      <c r="E38" s="5"/>
      <c r="F38" s="5"/>
    </row>
    <row r="39" spans="1:6" ht="20.149999999999999" customHeight="1">
      <c r="A39" s="35"/>
      <c r="B39" s="36" t="s">
        <v>91</v>
      </c>
      <c r="C39" s="37"/>
      <c r="D39" s="37"/>
      <c r="E39" s="38"/>
      <c r="F39" s="39">
        <f>SUM(F8:F38)</f>
        <v>0</v>
      </c>
    </row>
  </sheetData>
  <sheetProtection algorithmName="SHA-512" hashValue="3zBE0PAvk12TYAma6zVnzdUSTBXP2fZcUVgKT2H8l7lKHOdAMK/4K2SiW8sMeWG8pizf0glpL05OEPaBwzmitA==" saltValue="5Eh6pTqN/ffh8xfxNZBOVQ==" spinCount="100000" sheet="1" objects="1" scenarios="1"/>
  <mergeCells count="1">
    <mergeCell ref="B4:E4"/>
  </mergeCells>
  <pageMargins left="0.70069444444444495" right="0.70069444444444495" top="0.75138888888888899" bottom="0.75138888888888899" header="0.29861111111111099" footer="0.29861111111111099"/>
  <pageSetup paperSize="9" scale="81" orientation="portrait" r:id="rId1"/>
  <headerFooter>
    <oddFooter>&amp;LInvestitor:Ivan Miličević&amp;CTROŠKOVNIK GO RADOVA
Proj.: A. Crnoja G5527&amp;R&amp;P/&amp;N
Crnoja d.o.o., Gredice 6, Puhovo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I11"/>
  <sheetViews>
    <sheetView view="pageBreakPreview" zoomScaleNormal="100" workbookViewId="0">
      <selection activeCell="C11" sqref="C11"/>
    </sheetView>
  </sheetViews>
  <sheetFormatPr defaultColWidth="9" defaultRowHeight="14.5"/>
  <cols>
    <col min="1" max="1" width="9.1796875" style="1"/>
    <col min="2" max="2" width="50.7265625" customWidth="1"/>
    <col min="3" max="3" width="20.7265625" customWidth="1"/>
  </cols>
  <sheetData>
    <row r="3" spans="1:9" ht="28.5">
      <c r="A3" s="84" t="s">
        <v>116</v>
      </c>
      <c r="B3" s="84"/>
      <c r="C3" s="84"/>
      <c r="D3" s="2"/>
      <c r="E3" s="2"/>
      <c r="F3" s="2"/>
      <c r="G3" s="2"/>
      <c r="H3" s="2"/>
      <c r="I3" s="2"/>
    </row>
    <row r="5" spans="1:9" ht="30" customHeight="1">
      <c r="A5" s="3"/>
      <c r="B5" s="4" t="s">
        <v>117</v>
      </c>
      <c r="C5" s="5">
        <f>'GR radovi'!F67</f>
        <v>0</v>
      </c>
    </row>
    <row r="6" spans="1:9" ht="36" customHeight="1">
      <c r="B6" t="s">
        <v>118</v>
      </c>
      <c r="C6" s="5">
        <f>instalacije!F39</f>
        <v>0</v>
      </c>
    </row>
    <row r="7" spans="1:9" ht="30" customHeight="1">
      <c r="B7" s="6" t="s">
        <v>119</v>
      </c>
      <c r="C7" s="5">
        <f>SUM(C5:C6)</f>
        <v>0</v>
      </c>
    </row>
    <row r="9" spans="1:9" ht="15.5">
      <c r="B9" s="6" t="s">
        <v>120</v>
      </c>
      <c r="C9" s="5">
        <f>PRODUCT(C7*0.25)</f>
        <v>0</v>
      </c>
    </row>
    <row r="10" spans="1:9" ht="15.5">
      <c r="B10" s="6"/>
      <c r="C10" s="7"/>
    </row>
    <row r="11" spans="1:9" ht="15.5">
      <c r="B11" s="6" t="s">
        <v>121</v>
      </c>
      <c r="C11" s="5">
        <f>SUM(C7:C9)</f>
        <v>0</v>
      </c>
    </row>
  </sheetData>
  <sheetProtection algorithmName="SHA-512" hashValue="TFsQ1/Jzh+azoSBJP2k8Od59BnvBdvDjnAhD+/ZV3wWgkoaFmWWbuGet9ptFqr889JcbSUoiMXvmR+DgxfnA1Q==" saltValue="F58SrxiuRw9LQzsIWtfNSA==" spinCount="100000" sheet="1" objects="1" scenarios="1"/>
  <mergeCells count="1">
    <mergeCell ref="A3:C3"/>
  </mergeCells>
  <pageMargins left="0.70069444444444495" right="0.70069444444444495" top="0.75138888888888899" bottom="0.75138888888888899" header="0.29861111111111099" footer="0.29861111111111099"/>
  <pageSetup paperSize="9" orientation="portrait" r:id="rId1"/>
  <headerFooter>
    <oddFooter>&amp;LInvestitor:Ivan Miličević&amp;CTROŠKOVNIK GO RADOVA
Proj.: A. Crnoja G5527&amp;R&amp;P/&amp;N
Crnoja d.o.o., Gredice 6, Puhovo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4</vt:i4>
      </vt:variant>
    </vt:vector>
  </HeadingPairs>
  <TitlesOfParts>
    <vt:vector size="9" baseType="lpstr">
      <vt:lpstr>Naslovnica</vt:lpstr>
      <vt:lpstr>1. Opće odredbe</vt:lpstr>
      <vt:lpstr>GR radovi</vt:lpstr>
      <vt:lpstr>instalacije</vt:lpstr>
      <vt:lpstr>REKAPITULACIJA</vt:lpstr>
      <vt:lpstr>'GR radovi'!Podrucje_ispisa</vt:lpstr>
      <vt:lpstr>instalacije!Podrucje_ispisa</vt:lpstr>
      <vt:lpstr>Naslovnica!Podrucje_ispisa</vt:lpstr>
      <vt:lpstr>REKAPITULACIJA!Podrucje_ispisa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Ancic</dc:creator>
  <cp:lastModifiedBy>vkruljac</cp:lastModifiedBy>
  <dcterms:created xsi:type="dcterms:W3CDTF">2018-08-13T17:39:00Z</dcterms:created>
  <dcterms:modified xsi:type="dcterms:W3CDTF">2024-05-10T11:43:13Z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1033-11.2.0.11516</vt:lpwstr>
  </property>
  <property fmtid="{D5CDD505-2E9C-101B-9397-08002B2CF9AE}" pid="3" name="ICV">
    <vt:lpwstr>9C2EF25C9897467198F5F73B300545DC</vt:lpwstr>
  </property>
</Properties>
</file>