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5865E90D-95E5-4798-94E8-45B559E5D7F3}"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13" l="1"/>
  <c r="H32" i="13"/>
  <c r="H31" i="13"/>
  <c r="H30" i="13"/>
  <c r="H29" i="13"/>
  <c r="H28" i="13"/>
  <c r="H27" i="13"/>
  <c r="H26" i="13"/>
  <c r="H25" i="13"/>
  <c r="H24" i="13"/>
  <c r="H23" i="13"/>
  <c r="H15" i="13"/>
  <c r="H14" i="13"/>
  <c r="H36" i="13" l="1"/>
  <c r="H35" i="13"/>
  <c r="H34" i="13"/>
  <c r="H20" i="13"/>
  <c r="H19" i="13"/>
  <c r="H18" i="13"/>
  <c r="H17" i="13"/>
  <c r="H39" i="13" l="1"/>
  <c r="B43" i="15"/>
</calcChain>
</file>

<file path=xl/sharedStrings.xml><?xml version="1.0" encoding="utf-8"?>
<sst xmlns="http://schemas.openxmlformats.org/spreadsheetml/2006/main" count="196" uniqueCount="154">
  <si>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</si>
  <si>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</si>
  <si>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</si>
  <si>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</si>
  <si>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</si>
  <si>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</si>
  <si>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</si>
  <si>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</si>
  <si>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</si>
  <si>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</si>
  <si>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</si>
  <si>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</si>
  <si>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</si>
  <si>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</si>
  <si>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</si>
  <si>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</si>
  <si>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</si>
  <si>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</si>
  <si>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</si>
  <si>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</si>
  <si>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</si>
  <si>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</si>
  <si>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</si>
  <si>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</si>
  <si>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</si>
  <si>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</si>
  <si>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</si>
  <si>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</si>
  <si>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</si>
  <si>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</si>
  <si>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</si>
  <si>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</si>
  <si>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</si>
  <si>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</si>
  <si>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</si>
  <si>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</si>
  <si>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</si>
  <si>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</si>
  <si>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</si>
  <si>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</si>
  <si>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</si>
  <si>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</si>
  <si>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</si>
  <si>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</si>
  <si>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</si>
  <si>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</si>
  <si>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</si>
  <si>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</si>
  <si>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</si>
  <si>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</si>
  <si>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</si>
  <si>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</si>
  <si>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</si>
  <si>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</si>
  <si>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</si>
  <si>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</si>
  <si>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</si>
  <si>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</si>
  <si>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</si>
  <si>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</si>
  <si>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</si>
  <si>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</si>
  <si>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</si>
  <si>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</si>
  <si>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</si>
  <si>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</si>
  <si>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</si>
  <si>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</si>
  <si>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Ponuda se sastoji od popunjenih otključanih ružičastih ćelija Ponudbenog lista i Troškovnika u Microsoft Excelu iz privitka ovog Poziva.</t>
  </si>
  <si>
    <t>Najam fotokopirnih aparata i digitalnih profesionalnih uređaja</t>
  </si>
  <si>
    <t>MINIMALNE TEHNIČKE KARAKTERISTIKE</t>
  </si>
  <si>
    <t>SPECIFIKACIJE JEDNAKOVRIJEDNOG UREĐAJA</t>
  </si>
  <si>
    <t>Profesionalni aparat za digitalni tisak s ispisom u boji. Brzina ispisa: najmanje 65 str/min. Funkcija obostranog ispisa. Funkcija mrežnog ispisa. Kapacitet spremnika papira: najmanje 3.500 listova. Podržani formati papira: od A5 do SRA3, 330 x 4. Maksimalna rezolucija ispisa: najmanje 2.400 x 2.400 DPI. Maksimalna masa medija za ispis: najmanje 300 g/m2. Maksimalna podržana masa medija za obostrani ispis: najmanje 300 g/m2. Automatska kalibracija boje u tijeku ispisa. Podržani ispis na strukturiranim medijima. Grafičko korisničko sučelje sa zaslonom na dodir u boji na hrvatskom jeziku. Tvrdi disk: najmanje 1 TB. Kontroler ispisa s «Adobe Postscript 3 PDL-om» i tvrdim diskom od najmanje 500 GB. Vanjski EFI kontroler ispisa kompatibilan s aplikacijom «EFI Fiery Command Workstation». i1 PRO spektrofotometar na raspolaganju. Jedinica za završnu obradu za klamanje i slaganje kopija, te izradu brošura izlaznoga kapaciteta papira od najmanje 3.500 listova. Najam uređaja uračunava u cijenu kopije, odnosno kvadratnog metra. U cijenu najma uračunati su održavanje i toneri.</t>
  </si>
  <si>
    <t>4.</t>
  </si>
  <si>
    <t>Sveučilište Sjever, Sveučilišni centar Varaždin</t>
  </si>
  <si>
    <t>Sveučilište Sjever, Sveučilišni centar Koprivnica</t>
  </si>
  <si>
    <t>PROFESIONALNI UREĐAJI ZA DIGITALNI TISAK</t>
  </si>
  <si>
    <t>kom.</t>
  </si>
  <si>
    <t>Crno-bijela kopija</t>
  </si>
  <si>
    <t>Kopija u boji</t>
  </si>
  <si>
    <t>Sken</t>
  </si>
  <si>
    <t>FOTOKOPIRNI UREĐAJI I PRIPADAJUĆE APLIKACIJE S TONERIMA</t>
  </si>
  <si>
    <t>«Canon imagePROGRAF 4100S» ili jednakovrijedan</t>
  </si>
  <si>
    <t>Digitalni multifunkcijski aparat s ispisom u boji. Brzina ispisa: najmanje 25 str/min. Funkcija obostranog ispisa. Funkcija mrežnog ispisa. Integrirana PCL 6 i PostScript 3 emulacija. Podržani formati papira: A5 do A4. Kapacitet spremnika papira: najmanje 650. Maksimalna masa medija za ispis: najmanje 210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Grafičko korisničko sučelje sa zaslonom na dodir u boji na hrvatskom jeziku. Tvrdi disk: najmanje 250 GB. Funkcija slanja i primanja telefaks poruka. U cijenu najma uračunati su održavanje i toneri.</t>
  </si>
  <si>
    <t>5.</t>
  </si>
  <si>
    <t>«Canon LBP 236dwdi» ili jednakovrijedan</t>
  </si>
  <si>
    <t>Digitalni laserski pisač s crno-bijelim ispisom. Brzina ispisa: najmanje 33 str/min. Funkcija obostranog ispisa. Funkcija mrežnog ispisa. Integrirana PCL 6 emulacija. Podržani formati papira: A5 do A4. Kapacitet spremnika papira: najmanje 550 listova. Maksimalna masa medija za ispis: najmanje 190 g/m2. U cijenu najma uračunati su održavanje i toneri.</t>
  </si>
  <si>
    <t>6.</t>
  </si>
  <si>
    <t>«Canon MF 734CdWi» ili jednakovrijedan</t>
  </si>
  <si>
    <t>7.</t>
  </si>
  <si>
    <t>Digitalni multifunkcijski aparat s ispisom boji. Brzina ispisa: najmanje 27 str/min. Funkcija obostranog ispisa. Funkcija mrežnog ispisa i WiFi ispisa. Integrirana PCL 6 i PostScript 3 emulacija. Podržani formati papira: A5 do A4. Kapacitet spremnika papira: najmanje 300 listova. Maksimalna težina medija za ispis: najmanje 200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Grafičko korisničko sučelje sa zaslonom na dodir u boji. Funkcija izravnog ispisa s USB medija i spremanja skeniranih dokumenata na njega. U cijenu najma uračunati su održavanje i toneri.</t>
  </si>
  <si>
    <t>8.</t>
  </si>
  <si>
    <t>«Konica Minolta bizhub 287» ili jednakovrijedan</t>
  </si>
  <si>
    <t>9.</t>
  </si>
  <si>
    <t>STAVKA</t>
  </si>
  <si>
    <t>10.</t>
  </si>
  <si>
    <t>«Konica Minolta bizhub C258» ili jednakovrijedan</t>
  </si>
  <si>
    <t>11.</t>
  </si>
  <si>
    <t>12.</t>
  </si>
  <si>
    <t>13.</t>
  </si>
  <si>
    <t>«Canon MF455dw» ili jednakovrijedan</t>
  </si>
  <si>
    <t>Digitalni multifunkcijski aparat s crno/bijelim ispisom. Brzina ispisa: najmanje 28 str/min. Funkcija obostranog ispisa. Funkcija mrežnog ispisa. Integrirana PCL 6 i PostScript 3 emulacija. Podržani formati papira: A5 do SRA3. Kapacitet spremnika papira: najmanje 1.100 listova.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Jedinica završne obrade za slaganje i klamanje kopija izlaznoga kapaciteta: najmanje 3.000 listova. U cijenu najma uračunati su održavanje i toneri.</t>
  </si>
  <si>
    <t>Digitalni multifunkcijski aparat s crno/bijelim ispisom. Brzina ispisa: najmanje 28 str/min. Funkcija obostranog ispisa. Funkcija mrežnog ispisa. Integrirana PCL 6 i PostScript 3 emulacija. Podržani formati papira: A5 do A3. Kapacitet spremnika papira: najmanje 1.100 listova. Maksimalna masa medija za ispis: najmanje 256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</si>
  <si>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22 str/min. Funkcija obostranog ispisa. Funkcija mrežnog ispisa. Integrirana PCL 6 i PostScript 3 emulacija. Podržani formati papira: A5 do A3. Kapacitet spremnika papira: najmanje 1.100 listova. Maksimalna masa medija za ispis: najmanje 256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</si>
  <si>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25 str/min. Funkcija obostranog ispisa. Funkcija mrežnog ispisa. Integrirana PCL 6 i PostScript 3 emulacija. Podržani formati papira: A5 do SRA3. Kapacitet spremnika papira: najmanje 1.100 listova.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</si>
  <si>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36 str/min. Funkcija obostranog ispisa. Funkcija mrežnog ispisa. Integrirana PCL 6 i PostScript 3 emulacija. Podržani formati papira: A5 do SRA3. Kapacitet spremnika papira: najmanje 1.100 listova. Maksimalna rezolucija ispisa: najmanje 1.800 x 600 DPI.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Jedinica za završnu obradu s funkcijom klamanja i slaganja setova kapaciteta izlaznog podloška za najmanje 3.000 listova. U cijenu najma uračunati su održavanje i toneri.</t>
  </si>
  <si>
    <t>Digitalni multifunkcijski aparat s crno-bijelim ispisom. Brzina ispisa: najmanje 33 str/min. Funkcija obostranog ispisa. Funkcija mrežnog ispisa. Podržani formati papira: A6 do A4. Kapacitet spremnika papira: najmanje 350 listova. Maksimalna rezolucija ispisa: najmanje 600 x 600 DPI. Maksimalna masa medija za ispis: najmanje 163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opisanim u stavki 14. U cijenu najma uračunati su održavanje i toneri.</t>
  </si>
  <si>
    <t>«YSOFT SAFEQ» ili jednakovrijedan</t>
  </si>
  <si>
    <t>A4 format (veći ili manji format obračunva se ekvivalntno A4 formatu)</t>
  </si>
  <si>
    <t>Napomene:</t>
  </si>
  <si>
    <t>Najmodavac će se odazvati servisnom pozivu u roku do 3 h od zaprimanja servisnog poziva.</t>
  </si>
  <si>
    <t xml:space="preserve">Ukoliko je, zbog ozbiljnosti kvara, nemoguće servisirati uređaj u roku do 24 h od zaprimanja servisnog poziva, najmodavac će dostaviti naručitelju zamjenski uređaj jednakih ili boljih karakteristika do završetka servisiranja. </t>
  </si>
  <si>
    <t>Najmodavac će osigurati održavanje uređaja koje uključuje: servisiranje, dobavu rezervnih dijelova, popravke i brigu o redovitoj opskrbi tonerima.</t>
  </si>
  <si>
    <t>Najam obuhvaća automatizirani nadzor pisača koji omogućava praćenje i dojavu o stanju brojača, grešaka, zastoja i stanju potrošnog materijala u realnom vremenu bez instalacije dodatnog softvera na računala naručitelja.</t>
  </si>
  <si>
    <t>Digitalni tintni pisač velikog formata s ispisom u boji. Maksimalna rezolucija ispisa: najmanje 2.400 x 1.200 DPI. Sustav s najmanje 8 boja. Maksimalna širina papira: najmanje 44". Brzina ispisa: najmanje 28 str/min. Funkcija mrežnog ispisa. Funkcija ispisa na medij u roli i rezani medij. Funkcija ispisa bez rubova. Maksimalna debljina medija za ispis: najmanje 0,8 mm. Tvrdi disk: najmanje 250 GB. Cijena ispisa uključena u cijenu. Najam uređaja uračunava u cijenu kopije, odnosno kvadratnog metra. U cijenu najma uračunati su održavanje i toneri.</t>
  </si>
  <si>
    <t>Ispis u boji po m2</t>
  </si>
  <si>
    <t>«Konica Minolta bizhub 300i» ili jednakovrijedan</t>
  </si>
  <si>
    <t>«Konica Minolta bizhub C368» ili jednakovrijedan</t>
  </si>
  <si>
    <t>U cijenu ponude bez PDV-a moraju biti uračunati svi posebni porezi, trošarine, carine i ostali troškovi, ako postoje, kao i popusti.</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</si>
  <si>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kalendarskih dana od dana sklapanja ugovora isporučitelj će dostaviti naručitelju jamstvo za uredno ispunjenje ugovora u iznosu od 10 % ugovorene vrijednosti bez PDV-a u obliku:</t>
    </r>
  </si>
  <si>
    <t>naručitelj će vratiti isporučitelju nenaplaćeni dio jamstva u roku do najviše 40 kalendarskih dana duljem od isteka ugovorenog roka isporuke predmeta nabave uz zadržavanje preslike bjanko zadužnice.</t>
  </si>
  <si>
    <t>TOČNA KOLIČINA</t>
  </si>
  <si>
    <t>«Canon imagePRESS v900 sa finisherom za izradu brošura do 80 strana + korice ili jednakovrijedan</t>
  </si>
  <si>
    <t>OKVIRNA KOLIČINA</t>
  </si>
  <si>
    <t>«Canon iRA C257i» ili «Canon iRA C357i» ili jednakovrijedan</t>
  </si>
  <si>
    <t>«Konica Minolta bizhub C257» ili jednakovrijedan</t>
  </si>
  <si>
    <r>
      <t xml:space="preserve">POJEDINAČNA </t>
    </r>
    <r>
      <rPr>
        <sz val="9"/>
        <rFont val="UniN Reg"/>
        <family val="3"/>
      </rPr>
      <t>MJESEČNA NAJAMNINA</t>
    </r>
    <r>
      <rPr>
        <sz val="9"/>
        <rFont val="UniN Reg"/>
        <family val="3"/>
        <charset val="238"/>
      </rPr>
      <t xml:space="preserve"> BEZ PDV-A</t>
    </r>
  </si>
  <si>
    <r>
      <t xml:space="preserve">UKUPNA </t>
    </r>
    <r>
      <rPr>
        <sz val="9"/>
        <rFont val="UniN Reg"/>
        <family val="3"/>
      </rPr>
      <t>GODIŠNJA NAJAMNINA</t>
    </r>
    <r>
      <rPr>
        <sz val="9"/>
        <rFont val="UniN Reg"/>
        <family val="3"/>
        <charset val="238"/>
      </rPr>
      <t xml:space="preserve"> BEZ PDV-A</t>
    </r>
  </si>
  <si>
    <r>
      <t xml:space="preserve">NAPLATA PO ISPISU STAVKI BR. </t>
    </r>
    <r>
      <rPr>
        <sz val="9"/>
        <rFont val="UniN Reg"/>
        <family val="3"/>
      </rPr>
      <t>1-2</t>
    </r>
    <r>
      <rPr>
        <sz val="9"/>
        <rFont val="UniN Reg"/>
        <family val="3"/>
        <charset val="238"/>
      </rPr>
      <t>.</t>
    </r>
  </si>
  <si>
    <r>
      <t xml:space="preserve">Ispis stavke </t>
    </r>
    <r>
      <rPr>
        <sz val="9"/>
        <rFont val="UniN Reg"/>
        <family val="3"/>
      </rPr>
      <t>3</t>
    </r>
    <r>
      <rPr>
        <sz val="9"/>
        <rFont val="UniN Reg"/>
        <family val="3"/>
        <charset val="238"/>
      </rPr>
      <t>. po m2</t>
    </r>
  </si>
  <si>
    <r>
      <t xml:space="preserve">Centralno serversko rješenje za nadzor i upravljanje ispisom, kopiranjem i skeniranjem na dvije zasebne lokacije. Funkcionalnost praćenja potrošnje korištenja multifunkcijskih uređaja po korisnicima, uređajima i grupama. Funkcionalnost restrikcije korištenja multifunkcijskih uređaja. Funkcionalnost </t>
    </r>
    <r>
      <rPr>
        <i/>
        <sz val="9"/>
        <rFont val="UniN Reg"/>
        <family val="3"/>
      </rPr>
      <t>follow me</t>
    </r>
    <r>
      <rPr>
        <sz val="9"/>
        <rFont val="UniN Reg"/>
        <family val="3"/>
        <charset val="238"/>
      </rPr>
      <t xml:space="preserve">. Ispisivanje poslanih dokumenata na bilo kojem uređaju uključenom u sustav nadzora. Funkcionalnost identifikacije u sustavu putem PIN-a ili kartice. Funkcionalnost generiranja automatskih periodičkih izvještaja o potrošnji po korisnicima, uređajima ili grupama. Funkcionalnost definiranja različitih profila cijena ispisa. Za cijelo vrijeme trajanja ugovora, u cijenu najma uračunate su licence za sve uređaje i trošak </t>
    </r>
    <r>
      <rPr>
        <i/>
        <sz val="9"/>
        <rFont val="UniN Reg"/>
        <family val="3"/>
      </rPr>
      <t>software assurancea</t>
    </r>
    <r>
      <rPr>
        <sz val="9"/>
        <rFont val="UniN Reg"/>
        <family val="3"/>
        <charset val="238"/>
      </rPr>
      <t xml:space="preserve"> za 12 licenci.</t>
    </r>
  </si>
  <si>
    <r>
      <t xml:space="preserve">NAPLATA PO ISPISU STAVKI BR. </t>
    </r>
    <r>
      <rPr>
        <sz val="9"/>
        <rFont val="UniN Reg"/>
        <family val="3"/>
      </rPr>
      <t>4-13</t>
    </r>
    <r>
      <rPr>
        <sz val="9"/>
        <rFont val="UniN Reg"/>
        <family val="3"/>
        <charset val="238"/>
      </rPr>
      <t>.</t>
    </r>
  </si>
  <si>
    <t>KLASA: 406-01/25-01/24</t>
  </si>
  <si>
    <t>UR. BROJ: 2186-0336-08/2-25-2</t>
  </si>
  <si>
    <t>Varaždin, 12. svibnja 2025.</t>
  </si>
  <si>
    <t>• gospodarskim subjektima</t>
  </si>
  <si>
    <t>Sveučilište Sjever (u nastavku: naručitelj), poziva Vas da dostavite ponudu u nabavi najma fotokopirnih aparata i digitalnih profesionalnih uređaja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</si>
  <si>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bkolman@unin.hr</t>
    </r>
    <r>
      <rPr>
        <sz val="9"/>
        <rFont val="UniN Reg"/>
        <family val="3"/>
      </rPr>
      <t>, u istoj poruci dostavlja se:</t>
    </r>
  </si>
  <si>
    <t>1. zahtjev za pojašnjenjem ovog Poziva i njegovih privitaka do 16. svibnja 2025. do 12,00 h, a</t>
  </si>
  <si>
    <t>2. ponudu 19. svibnja 2025., u roku od 11,00-12,00 h.</t>
  </si>
  <si>
    <r>
      <t xml:space="preserve">Kriterij odabira ponude je najniža cijena. Cijena ponude ne smije biti viša od procijenjene vrijednosti nabave u iznosu od </t>
    </r>
    <r>
      <rPr>
        <u/>
        <sz val="9"/>
        <rFont val="UniN Reg"/>
        <family val="3"/>
      </rPr>
      <t>18.000,00 €</t>
    </r>
    <r>
      <rPr>
        <sz val="9"/>
        <rFont val="UniN Reg"/>
        <family val="3"/>
      </rPr>
      <t xml:space="preserve"> bez PDV-a, a s odabranim ponuditeljem sklopit će se jednogodišnji ugovor.</t>
    </r>
  </si>
  <si>
    <t>Rok plaćanja je do 15 kalendarskih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</si>
  <si>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2025/36» ili</t>
    </r>
  </si>
  <si>
    <r>
      <t>dr. sc. Vedran Kruljac</t>
    </r>
    <r>
      <rPr>
        <sz val="9"/>
        <rFont val="UniN Reg"/>
        <family val="3"/>
      </rPr>
      <t>, v. r.</t>
    </r>
  </si>
  <si>
    <r>
      <t>Branimir Kolman, bacc. inf, v. r</t>
    </r>
    <r>
      <rPr>
        <sz val="9"/>
        <rFont val="UniN Reg"/>
        <family val="3"/>
      </rPr>
      <t>.</t>
    </r>
  </si>
  <si>
    <t>2.-4. Stručnom povjerenstvu naručitelja</t>
  </si>
  <si>
    <t>5. Pismohrana</t>
  </si>
  <si>
    <t>Privitak 1.</t>
  </si>
  <si>
    <t>J 2025/36</t>
  </si>
  <si>
    <t>do 60 dana od dana otvaranja ponuda</t>
  </si>
  <si>
    <r>
      <t xml:space="preserve">Privitak </t>
    </r>
    <r>
      <rPr>
        <sz val="9"/>
        <rFont val="UniN Reg"/>
        <family val="3"/>
      </rPr>
      <t>2.</t>
    </r>
  </si>
  <si>
    <r>
      <t xml:space="preserve">U POSTUPKU NABAVE </t>
    </r>
    <r>
      <rPr>
        <sz val="9"/>
        <rFont val="UniN Reg"/>
        <family val="3"/>
      </rPr>
      <t xml:space="preserve">NAJMA FOTOKOPIRNIH APARATA I DIGITALNIH PROFESIONALNIH UREĐAJA </t>
    </r>
    <r>
      <rPr>
        <sz val="9"/>
        <rFont val="UniN Reg"/>
        <family val="3"/>
        <charset val="238"/>
      </rPr>
      <t>ZA SVEUČILIŠTE SJEVER</t>
    </r>
  </si>
  <si>
    <r>
      <t>Mjest</t>
    </r>
    <r>
      <rPr>
        <sz val="9"/>
        <rFont val="UniN Reg"/>
        <family val="3"/>
      </rPr>
      <t>a</t>
    </r>
    <r>
      <rPr>
        <sz val="9"/>
        <rFont val="UniN Reg"/>
        <family val="3"/>
        <charset val="238"/>
      </rPr>
      <t xml:space="preserve"> izvršenja usluge:</t>
    </r>
  </si>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</sst>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1]"/>
    <numFmt numFmtId="165" formatCode="#,##0.00\ [$€-2C1A]"/>
    <numFmt numFmtId="166" formatCode="#,##0.000000\ [$€-2C1A]"/>
    <numFmt numFmtId="167" formatCode="#,##0.00\ &quot;€&quot;"/>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9"/>
      <name val="Times New Roman"/>
      <family val="1"/>
      <charset val="238"/>
    </font>
    <font>
      <sz val="13.5"/>
      <name val="UniN Reg"/>
      <family val="3"/>
    </font>
    <font>
      <sz val="9"/>
      <name val="Calibri"/>
      <family val="2"/>
      <charset val="238"/>
      <scheme val="minor"/>
    </font>
    <font>
      <sz val="13.5"/>
      <name val="Calibri"/>
      <family val="2"/>
      <charset val="238"/>
      <scheme val="minor"/>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7">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6" fillId="0" borderId="0" xfId="0" applyFont="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horizontal="justify" vertical="center"/>
    </xf>
    <xf numFmtId="0" fontId="5" fillId="0" borderId="26" xfId="0" applyFont="1" applyBorder="1" applyAlignment="1">
      <alignment vertical="center" wrapText="1"/>
    </xf>
    <xf numFmtId="0" fontId="5" fillId="0" borderId="11" xfId="0" applyFont="1" applyBorder="1" applyAlignment="1">
      <alignment horizontal="center" vertical="center"/>
    </xf>
    <xf numFmtId="0" fontId="5" fillId="0" borderId="16" xfId="0" applyFont="1" applyBorder="1" applyAlignment="1">
      <alignment horizontal="justify" vertical="center" wrapText="1"/>
    </xf>
    <xf numFmtId="0" fontId="5" fillId="0" borderId="3" xfId="0" applyFont="1" applyBorder="1" applyAlignment="1">
      <alignment horizontal="center" vertical="center"/>
    </xf>
    <xf numFmtId="0" fontId="5" fillId="0" borderId="22" xfId="0" applyFont="1" applyBorder="1" applyAlignment="1">
      <alignment horizontal="justify" vertical="center" wrapText="1"/>
    </xf>
    <xf numFmtId="0" fontId="5" fillId="0" borderId="42" xfId="0" applyFont="1" applyBorder="1" applyAlignment="1">
      <alignment horizontal="center" vertical="center"/>
    </xf>
    <xf numFmtId="0" fontId="5" fillId="0" borderId="42" xfId="0" applyFont="1" applyBorder="1" applyAlignment="1">
      <alignment horizontal="center" vertical="center" wrapText="1"/>
    </xf>
    <xf numFmtId="3" fontId="5" fillId="0" borderId="16" xfId="0" applyNumberFormat="1" applyFont="1" applyBorder="1" applyAlignment="1">
      <alignment horizontal="center" vertical="center"/>
    </xf>
    <xf numFmtId="165" fontId="5" fillId="0" borderId="17" xfId="0" applyNumberFormat="1" applyFont="1" applyBorder="1" applyAlignment="1">
      <alignment horizontal="center" vertical="center"/>
    </xf>
    <xf numFmtId="3" fontId="5" fillId="0" borderId="12" xfId="0" applyNumberFormat="1" applyFont="1" applyBorder="1" applyAlignment="1">
      <alignment horizontal="center" vertical="center"/>
    </xf>
    <xf numFmtId="165" fontId="5" fillId="0" borderId="2" xfId="0" applyNumberFormat="1" applyFont="1" applyBorder="1" applyAlignment="1">
      <alignment horizontal="center" vertical="center"/>
    </xf>
    <xf numFmtId="3" fontId="5" fillId="0" borderId="14"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0" borderId="22" xfId="0" applyNumberFormat="1" applyFont="1" applyBorder="1" applyAlignment="1">
      <alignment horizontal="center" vertical="center"/>
    </xf>
    <xf numFmtId="165" fontId="5" fillId="0" borderId="4" xfId="0" applyNumberFormat="1"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justify" vertical="center"/>
    </xf>
    <xf numFmtId="0" fontId="5" fillId="0" borderId="25" xfId="0" applyFont="1" applyBorder="1" applyAlignment="1">
      <alignment horizontal="left" vertical="center" wrapText="1"/>
    </xf>
    <xf numFmtId="0" fontId="5" fillId="0" borderId="2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justify"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164" fontId="5" fillId="0" borderId="18" xfId="0" applyNumberFormat="1" applyFont="1" applyBorder="1" applyAlignment="1">
      <alignment horizontal="center" vertical="center" wrapText="1"/>
    </xf>
    <xf numFmtId="164" fontId="5" fillId="0" borderId="24" xfId="0" applyNumberFormat="1" applyFont="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16" xfId="0" applyFont="1" applyFill="1" applyBorder="1" applyAlignment="1">
      <alignment horizontal="justify" vertical="center" wrapText="1"/>
    </xf>
    <xf numFmtId="0" fontId="5" fillId="0" borderId="16" xfId="0" applyFont="1" applyFill="1" applyBorder="1" applyAlignment="1">
      <alignment horizontal="center" vertical="center"/>
    </xf>
    <xf numFmtId="0" fontId="5" fillId="0" borderId="22" xfId="0" applyFont="1" applyFill="1" applyBorder="1" applyAlignment="1">
      <alignment horizontal="center" vertical="center"/>
    </xf>
    <xf numFmtId="165" fontId="5" fillId="0" borderId="2" xfId="0" applyNumberFormat="1" applyFont="1" applyFill="1" applyBorder="1" applyAlignment="1">
      <alignment horizontal="center" vertical="center"/>
    </xf>
    <xf numFmtId="165" fontId="5" fillId="0" borderId="10" xfId="0" applyNumberFormat="1" applyFont="1" applyFill="1" applyBorder="1" applyAlignment="1">
      <alignment horizontal="center" vertical="center"/>
    </xf>
    <xf numFmtId="0" fontId="5" fillId="0"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8" fillId="0" borderId="0" xfId="0" applyFont="1"/>
    <xf numFmtId="0" fontId="9" fillId="0" borderId="0" xfId="0" applyFont="1"/>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5" borderId="20" xfId="0" applyFont="1" applyFill="1" applyBorder="1" applyAlignment="1" applyProtection="1">
      <alignment vertical="center"/>
      <protection locked="0"/>
    </xf>
    <xf numFmtId="0" fontId="5" fillId="5" borderId="39" xfId="0" applyFont="1" applyFill="1" applyBorder="1" applyAlignment="1" applyProtection="1">
      <alignment vertical="center"/>
      <protection locked="0"/>
    </xf>
    <xf numFmtId="0" fontId="5" fillId="5" borderId="14" xfId="0" applyFont="1" applyFill="1" applyBorder="1" applyAlignment="1" applyProtection="1">
      <alignment horizontal="justify" vertical="center" wrapText="1"/>
      <protection locked="0"/>
    </xf>
    <xf numFmtId="0" fontId="5" fillId="5" borderId="22" xfId="0" applyFont="1" applyFill="1" applyBorder="1" applyAlignment="1" applyProtection="1">
      <alignment horizontal="justify" vertical="center" wrapText="1"/>
      <protection locked="0"/>
    </xf>
    <xf numFmtId="167" fontId="5" fillId="5" borderId="16" xfId="0" applyNumberFormat="1" applyFont="1" applyFill="1" applyBorder="1" applyAlignment="1" applyProtection="1">
      <alignment horizontal="center" vertical="center"/>
      <protection locked="0"/>
    </xf>
    <xf numFmtId="167" fontId="5" fillId="5" borderId="22" xfId="0" applyNumberFormat="1" applyFont="1" applyFill="1" applyBorder="1" applyAlignment="1" applyProtection="1">
      <alignment horizontal="center" vertical="center"/>
      <protection locked="0"/>
    </xf>
    <xf numFmtId="166" fontId="5" fillId="5" borderId="16" xfId="0" applyNumberFormat="1" applyFont="1" applyFill="1" applyBorder="1" applyAlignment="1" applyProtection="1">
      <alignment horizontal="center" vertical="center"/>
      <protection locked="0"/>
    </xf>
    <xf numFmtId="166" fontId="5" fillId="5" borderId="12" xfId="0" applyNumberFormat="1" applyFont="1" applyFill="1" applyBorder="1" applyAlignment="1" applyProtection="1">
      <alignment horizontal="center" vertical="center"/>
      <protection locked="0"/>
    </xf>
    <xf numFmtId="166" fontId="5" fillId="5" borderId="14" xfId="0" applyNumberFormat="1" applyFont="1" applyFill="1" applyBorder="1" applyAlignment="1" applyProtection="1">
      <alignment horizontal="center" vertical="center"/>
      <protection locked="0"/>
    </xf>
    <xf numFmtId="166" fontId="5" fillId="5" borderId="22" xfId="0" applyNumberFormat="1" applyFont="1" applyFill="1" applyBorder="1" applyAlignment="1" applyProtection="1">
      <alignment horizontal="center" vertical="center"/>
      <protection locked="0"/>
    </xf>
    <xf numFmtId="165" fontId="5" fillId="4" borderId="12" xfId="0" applyNumberFormat="1" applyFont="1" applyFill="1" applyBorder="1" applyAlignment="1" applyProtection="1">
      <alignment horizontal="center" vertical="center"/>
      <protection locked="0"/>
    </xf>
    <xf numFmtId="165" fontId="5" fillId="4" borderId="14" xfId="0" applyNumberFormat="1" applyFont="1" applyFill="1" applyBorder="1" applyAlignment="1" applyProtection="1">
      <alignment horizontal="center" vertical="center"/>
      <protection locked="0"/>
    </xf>
    <xf numFmtId="165" fontId="5" fillId="4" borderId="22" xfId="0" applyNumberFormat="1" applyFont="1" applyFill="1" applyBorder="1" applyAlignment="1" applyProtection="1">
      <alignment horizontal="center" vertical="center"/>
      <protection locked="0"/>
    </xf>
    <xf numFmtId="164" fontId="5" fillId="5" borderId="19" xfId="0" applyNumberFormat="1" applyFont="1" applyFill="1" applyBorder="1" applyAlignment="1" applyProtection="1">
      <alignment horizontal="center" vertical="center" wrapText="1"/>
      <protection locked="0"/>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7"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Alignment="1">
      <alignment horizontal="justify" vertical="justify" wrapText="1"/>
    </xf>
    <xf numFmtId="0" fontId="7"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43" xfId="0" applyFont="1" applyBorder="1" applyAlignment="1">
      <alignment horizontal="justify" vertical="center"/>
    </xf>
    <xf numFmtId="0" fontId="5" fillId="0" borderId="44" xfId="0" applyFont="1" applyBorder="1" applyAlignment="1">
      <alignment horizontal="justify" vertical="center"/>
    </xf>
    <xf numFmtId="0" fontId="5" fillId="0" borderId="12" xfId="0" applyFont="1" applyBorder="1" applyAlignment="1">
      <alignment horizontal="justify" vertical="center"/>
    </xf>
    <xf numFmtId="0" fontId="5" fillId="0" borderId="22" xfId="0" applyFont="1" applyBorder="1" applyAlignment="1">
      <alignment horizontal="justify" vertical="center"/>
    </xf>
    <xf numFmtId="0" fontId="5" fillId="0" borderId="34" xfId="0" applyFont="1" applyBorder="1" applyAlignment="1">
      <alignment horizontal="justify" vertical="center"/>
    </xf>
    <xf numFmtId="0" fontId="5" fillId="0" borderId="31" xfId="0" applyFont="1" applyBorder="1" applyAlignment="1">
      <alignment horizontal="justify" vertical="center"/>
    </xf>
    <xf numFmtId="0" fontId="5" fillId="0" borderId="32" xfId="0" applyFont="1" applyBorder="1" applyAlignment="1">
      <alignment horizontal="justify" vertical="center"/>
    </xf>
    <xf numFmtId="0" fontId="5" fillId="0" borderId="35" xfId="0" applyFont="1" applyBorder="1" applyAlignment="1">
      <alignment horizontal="justify" vertical="center"/>
    </xf>
    <xf numFmtId="0" fontId="5" fillId="0" borderId="33" xfId="0" applyFont="1" applyBorder="1" applyAlignment="1">
      <alignment horizontal="justify" vertical="center"/>
    </xf>
    <xf numFmtId="0" fontId="5" fillId="0" borderId="30" xfId="0" applyFont="1" applyBorder="1" applyAlignment="1">
      <alignment horizontal="justify" vertical="center"/>
    </xf>
    <xf numFmtId="0" fontId="5" fillId="0" borderId="50" xfId="0" applyFont="1" applyBorder="1" applyAlignment="1">
      <alignment horizontal="justify" vertical="center"/>
    </xf>
    <xf numFmtId="0" fontId="5" fillId="0" borderId="51" xfId="0" applyFont="1" applyBorder="1" applyAlignment="1">
      <alignment horizontal="justify" vertical="center"/>
    </xf>
    <xf numFmtId="0" fontId="5" fillId="0" borderId="52" xfId="0" applyFont="1" applyBorder="1" applyAlignment="1">
      <alignment horizontal="justify" vertical="center"/>
    </xf>
    <xf numFmtId="0" fontId="5" fillId="0" borderId="14" xfId="0" applyFont="1" applyBorder="1" applyAlignment="1">
      <alignment horizontal="justify" vertical="center"/>
    </xf>
    <xf numFmtId="0" fontId="5" fillId="0" borderId="0" xfId="0" applyFont="1" applyFill="1" applyAlignment="1">
      <alignment horizontal="left"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left" vertical="center"/>
    </xf>
    <xf numFmtId="0" fontId="5" fillId="3" borderId="13"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49"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27"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36" xfId="0" applyFont="1" applyBorder="1" applyAlignment="1">
      <alignment horizontal="justify" vertical="center"/>
    </xf>
    <xf numFmtId="0" fontId="5" fillId="0" borderId="37" xfId="0" applyFont="1" applyBorder="1" applyAlignment="1">
      <alignment horizontal="justify" vertical="center"/>
    </xf>
    <xf numFmtId="0" fontId="5" fillId="0" borderId="38" xfId="0" applyFont="1" applyBorder="1" applyAlignment="1">
      <alignment horizontal="justify" vertical="center"/>
    </xf>
    <xf numFmtId="0" fontId="5" fillId="0" borderId="26"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29" xfId="0" applyFont="1" applyFill="1" applyBorder="1" applyAlignment="1">
      <alignment horizontal="left" vertical="center"/>
    </xf>
    <xf numFmtId="0" fontId="5" fillId="3" borderId="40" xfId="0" applyFont="1" applyFill="1" applyBorder="1" applyAlignment="1">
      <alignment horizontal="left" vertical="center"/>
    </xf>
    <xf numFmtId="0" fontId="5" fillId="3" borderId="15" xfId="0" applyFont="1" applyFill="1" applyBorder="1" applyAlignment="1">
      <alignment horizontal="left" vertical="center"/>
    </xf>
    <xf numFmtId="0" fontId="5" fillId="3" borderId="41" xfId="0" applyFont="1" applyFill="1" applyBorder="1" applyAlignment="1">
      <alignment horizontal="left" vertical="center"/>
    </xf>
    <xf numFmtId="0" fontId="6" fillId="0" borderId="0" xfId="0" applyFont="1" applyAlignment="1">
      <alignment horizontal="right" vertical="center"/>
    </xf>
    <xf numFmtId="0" fontId="5" fillId="5" borderId="0" xfId="0" applyFont="1" applyFill="1" applyAlignment="1" applyProtection="1">
      <alignment horizontal="left" vertical="center"/>
      <protection locked="0"/>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22" xfId="0" applyFont="1" applyFill="1" applyBorder="1" applyAlignment="1">
      <alignment horizontal="justify" vertical="justify" wrapText="1"/>
    </xf>
    <xf numFmtId="0" fontId="5" fillId="3" borderId="4" xfId="0" applyFont="1" applyFill="1" applyBorder="1" applyAlignment="1">
      <alignment horizontal="justify" vertical="justify" wrapText="1"/>
    </xf>
    <xf numFmtId="0" fontId="5" fillId="3" borderId="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23" xfId="0" applyFont="1" applyBorder="1" applyAlignment="1">
      <alignment horizontal="left" vertical="center" wrapText="1"/>
    </xf>
    <xf numFmtId="0" fontId="11" fillId="5"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xdr:colOff>
      <xdr:row>0</xdr:row>
      <xdr:rowOff>0</xdr:rowOff>
    </xdr:from>
    <xdr:to>
      <xdr:col>1</xdr:col>
      <xdr:colOff>118533</xdr:colOff>
      <xdr:row>5</xdr:row>
      <xdr:rowOff>706</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 y="0"/>
          <a:ext cx="512586" cy="7697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E65"/>
  <sheetViews>
    <sheetView tabSelected="1" zoomScale="90" zoomScaleNormal="9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7" spans="1:5" ht="12" customHeight="1" x14ac:dyDescent="0.25">
      <c r="A7" s="94" t="s">
        <v>132</v>
      </c>
      <c r="B7" s="94"/>
      <c r="C7" s="94"/>
      <c r="D7" s="94"/>
    </row>
    <row r="8" spans="1:5" ht="12" customHeight="1" x14ac:dyDescent="0.25">
      <c r="A8" s="94" t="s">
        <v>133</v>
      </c>
      <c r="B8" s="94"/>
      <c r="C8" s="94"/>
      <c r="D8" s="94"/>
    </row>
    <row r="9" spans="1:5" ht="12" customHeight="1" x14ac:dyDescent="0.25">
      <c r="A9" s="98" t="s">
        <v>134</v>
      </c>
      <c r="B9" s="98"/>
      <c r="C9" s="98"/>
      <c r="D9" s="98"/>
    </row>
    <row r="11" spans="1:5" ht="12" customHeight="1" x14ac:dyDescent="0.25">
      <c r="E11" s="1" t="s">
        <v>135</v>
      </c>
    </row>
    <row r="12" spans="1:5" ht="12" customHeight="1" x14ac:dyDescent="0.25">
      <c r="E12" s="1"/>
    </row>
    <row r="13" spans="1:5" ht="18" customHeight="1" x14ac:dyDescent="0.25">
      <c r="A13" s="93" t="s">
        <v>27</v>
      </c>
      <c r="B13" s="93"/>
      <c r="C13" s="93"/>
      <c r="D13" s="93"/>
      <c r="E13" s="93"/>
    </row>
    <row r="15" spans="1:5" ht="12" customHeight="1" x14ac:dyDescent="0.25">
      <c r="A15" s="3" t="s">
        <v>28</v>
      </c>
    </row>
    <row r="17" spans="1:5" s="36" customFormat="1" ht="24" customHeight="1" x14ac:dyDescent="0.25">
      <c r="A17" s="94" t="s">
        <v>136</v>
      </c>
      <c r="B17" s="94"/>
      <c r="C17" s="94"/>
      <c r="D17" s="94"/>
      <c r="E17" s="94"/>
    </row>
    <row r="18" spans="1:5" s="36" customFormat="1" ht="12" customHeight="1" x14ac:dyDescent="0.25">
      <c r="A18" s="48"/>
      <c r="B18" s="48"/>
      <c r="C18" s="48"/>
      <c r="D18" s="48"/>
      <c r="E18" s="48"/>
    </row>
    <row r="19" spans="1:5" s="36" customFormat="1" ht="24" customHeight="1" x14ac:dyDescent="0.25">
      <c r="A19" s="91" t="s">
        <v>68</v>
      </c>
      <c r="B19" s="91"/>
      <c r="C19" s="91"/>
      <c r="D19" s="91"/>
      <c r="E19" s="91"/>
    </row>
    <row r="20" spans="1:5" ht="12" customHeight="1" x14ac:dyDescent="0.25">
      <c r="A20" s="91"/>
      <c r="B20" s="91"/>
      <c r="C20" s="91"/>
      <c r="D20" s="91"/>
      <c r="E20" s="91"/>
    </row>
    <row r="21" spans="1:5" ht="12" customHeight="1" x14ac:dyDescent="0.25">
      <c r="A21" s="91" t="s">
        <v>137</v>
      </c>
      <c r="B21" s="91"/>
      <c r="C21" s="91"/>
      <c r="D21" s="91"/>
      <c r="E21" s="91"/>
    </row>
    <row r="22" spans="1:5" ht="12" customHeight="1" x14ac:dyDescent="0.25">
      <c r="A22" s="99" t="s">
        <v>138</v>
      </c>
      <c r="B22" s="99"/>
      <c r="C22" s="99"/>
      <c r="D22" s="99"/>
      <c r="E22" s="99"/>
    </row>
    <row r="23" spans="1:5" ht="12" customHeight="1" x14ac:dyDescent="0.25">
      <c r="A23" s="92" t="s">
        <v>139</v>
      </c>
      <c r="B23" s="92"/>
      <c r="C23" s="92"/>
      <c r="D23" s="92"/>
      <c r="E23" s="92"/>
    </row>
    <row r="24" spans="1:5" ht="12" customHeight="1" x14ac:dyDescent="0.25">
      <c r="A24" s="37"/>
      <c r="B24" s="37"/>
      <c r="C24" s="37"/>
      <c r="D24" s="37"/>
      <c r="E24" s="37"/>
    </row>
    <row r="25" spans="1:5" ht="36" customHeight="1" x14ac:dyDescent="0.25">
      <c r="A25" s="91" t="s">
        <v>33</v>
      </c>
      <c r="B25" s="91"/>
      <c r="C25" s="91"/>
      <c r="D25" s="91"/>
      <c r="E25" s="91"/>
    </row>
    <row r="26" spans="1:5" ht="12" customHeight="1" x14ac:dyDescent="0.25">
      <c r="A26" s="96"/>
      <c r="B26" s="96"/>
      <c r="C26" s="96"/>
      <c r="D26" s="96"/>
      <c r="E26" s="96"/>
    </row>
    <row r="27" spans="1:5" s="36" customFormat="1" ht="24" customHeight="1" x14ac:dyDescent="0.25">
      <c r="A27" s="92" t="s">
        <v>140</v>
      </c>
      <c r="B27" s="92"/>
      <c r="C27" s="92"/>
      <c r="D27" s="92"/>
      <c r="E27" s="92"/>
    </row>
    <row r="28" spans="1:5" s="36" customFormat="1" ht="12" customHeight="1" x14ac:dyDescent="0.25">
      <c r="A28" s="37"/>
      <c r="B28" s="37"/>
      <c r="C28" s="37"/>
      <c r="D28" s="37"/>
      <c r="E28" s="37"/>
    </row>
    <row r="29" spans="1:5" s="36" customFormat="1" ht="12" customHeight="1" x14ac:dyDescent="0.25">
      <c r="A29" s="97" t="s">
        <v>118</v>
      </c>
      <c r="B29" s="97"/>
      <c r="C29" s="97"/>
      <c r="D29" s="97"/>
      <c r="E29" s="97"/>
    </row>
    <row r="30" spans="1:5" s="36" customFormat="1" ht="12" customHeight="1" x14ac:dyDescent="0.25">
      <c r="A30" s="6"/>
      <c r="B30" s="6"/>
      <c r="C30" s="6"/>
      <c r="D30" s="6"/>
      <c r="E30" s="6"/>
    </row>
    <row r="31" spans="1:5" s="36" customFormat="1" ht="12" customHeight="1" x14ac:dyDescent="0.25">
      <c r="A31" s="91" t="s">
        <v>141</v>
      </c>
      <c r="B31" s="91"/>
      <c r="C31" s="91"/>
      <c r="D31" s="91"/>
      <c r="E31" s="91"/>
    </row>
    <row r="32" spans="1:5" s="36" customFormat="1" ht="12" customHeight="1" x14ac:dyDescent="0.25">
      <c r="A32" s="37"/>
      <c r="B32" s="37"/>
      <c r="C32" s="37"/>
      <c r="D32" s="37"/>
      <c r="E32" s="37"/>
    </row>
    <row r="33" spans="1:5" s="36" customFormat="1" ht="48" customHeight="1" x14ac:dyDescent="0.25">
      <c r="A33" s="91" t="s">
        <v>119</v>
      </c>
      <c r="B33" s="91"/>
      <c r="C33" s="91"/>
      <c r="D33" s="91"/>
      <c r="E33" s="91"/>
    </row>
    <row r="34" spans="1:5" s="36" customFormat="1" ht="24" customHeight="1" x14ac:dyDescent="0.25">
      <c r="A34" s="91" t="s">
        <v>142</v>
      </c>
      <c r="B34" s="91"/>
      <c r="C34" s="91"/>
      <c r="D34" s="91"/>
      <c r="E34" s="91"/>
    </row>
    <row r="35" spans="1:5" s="36" customFormat="1" ht="12" customHeight="1" x14ac:dyDescent="0.25">
      <c r="A35" s="91" t="s">
        <v>67</v>
      </c>
      <c r="B35" s="91"/>
      <c r="C35" s="91"/>
      <c r="D35" s="91"/>
      <c r="E35" s="91"/>
    </row>
    <row r="36" spans="1:5" s="36" customFormat="1" ht="24" customHeight="1" x14ac:dyDescent="0.25">
      <c r="A36" s="91" t="s">
        <v>120</v>
      </c>
      <c r="B36" s="91"/>
      <c r="C36" s="91"/>
      <c r="D36" s="91"/>
      <c r="E36" s="91"/>
    </row>
    <row r="38" spans="1:5" ht="12" customHeight="1" x14ac:dyDescent="0.25">
      <c r="A38" s="95" t="s">
        <v>51</v>
      </c>
      <c r="B38" s="95"/>
      <c r="C38" s="95"/>
      <c r="D38" s="95"/>
      <c r="E38" s="95"/>
    </row>
    <row r="39" spans="1:5" ht="24" customHeight="1" x14ac:dyDescent="0.25">
      <c r="A39" s="95" t="s">
        <v>65</v>
      </c>
      <c r="B39" s="95"/>
      <c r="C39" s="95"/>
      <c r="D39" s="95"/>
      <c r="E39" s="95"/>
    </row>
    <row r="40" spans="1:5" ht="24" customHeight="1" x14ac:dyDescent="0.25">
      <c r="A40" s="95" t="s">
        <v>66</v>
      </c>
      <c r="B40" s="95"/>
      <c r="C40" s="95"/>
      <c r="D40" s="95"/>
      <c r="E40" s="95"/>
    </row>
    <row r="41" spans="1:5" ht="12" customHeight="1" x14ac:dyDescent="0.25">
      <c r="A41" s="95" t="s">
        <v>52</v>
      </c>
      <c r="B41" s="95"/>
      <c r="C41" s="95"/>
      <c r="D41" s="95"/>
      <c r="E41" s="95"/>
    </row>
    <row r="42" spans="1:5" ht="12" customHeight="1" x14ac:dyDescent="0.25">
      <c r="A42" s="95" t="s">
        <v>53</v>
      </c>
      <c r="B42" s="95"/>
      <c r="C42" s="95"/>
      <c r="D42" s="95"/>
      <c r="E42" s="95"/>
    </row>
    <row r="43" spans="1:5" ht="12" customHeight="1" x14ac:dyDescent="0.25">
      <c r="A43" s="95" t="s">
        <v>54</v>
      </c>
      <c r="B43" s="95"/>
      <c r="C43" s="95"/>
      <c r="D43" s="95"/>
      <c r="E43" s="95"/>
    </row>
    <row r="44" spans="1:5" ht="12" customHeight="1" x14ac:dyDescent="0.25">
      <c r="A44" s="95" t="s">
        <v>55</v>
      </c>
      <c r="B44" s="95"/>
      <c r="C44" s="95"/>
      <c r="D44" s="95"/>
      <c r="E44" s="95"/>
    </row>
    <row r="45" spans="1:5" ht="36" customHeight="1" x14ac:dyDescent="0.25">
      <c r="A45" s="95" t="s">
        <v>56</v>
      </c>
      <c r="B45" s="95"/>
      <c r="C45" s="95"/>
      <c r="D45" s="95"/>
      <c r="E45" s="95"/>
    </row>
    <row r="46" spans="1:5" ht="12" customHeight="1" x14ac:dyDescent="0.25">
      <c r="A46" s="95" t="s">
        <v>57</v>
      </c>
      <c r="B46" s="95"/>
      <c r="C46" s="95"/>
      <c r="D46" s="95"/>
      <c r="E46" s="95"/>
    </row>
    <row r="47" spans="1:5" ht="12" customHeight="1" x14ac:dyDescent="0.25">
      <c r="A47" s="95" t="s">
        <v>58</v>
      </c>
      <c r="B47" s="95"/>
      <c r="C47" s="95"/>
      <c r="D47" s="95"/>
      <c r="E47" s="95"/>
    </row>
    <row r="48" spans="1:5" ht="12" customHeight="1" x14ac:dyDescent="0.25">
      <c r="A48" s="95" t="s">
        <v>59</v>
      </c>
      <c r="B48" s="95"/>
      <c r="C48" s="95"/>
      <c r="D48" s="95"/>
      <c r="E48" s="95"/>
    </row>
    <row r="49" spans="1:5" ht="12" customHeight="1" x14ac:dyDescent="0.25">
      <c r="A49" s="95" t="s">
        <v>60</v>
      </c>
      <c r="B49" s="95"/>
      <c r="C49" s="95"/>
      <c r="D49" s="95"/>
      <c r="E49" s="95"/>
    </row>
    <row r="50" spans="1:5" ht="12" customHeight="1" x14ac:dyDescent="0.25">
      <c r="A50" s="95" t="s">
        <v>61</v>
      </c>
      <c r="B50" s="95"/>
      <c r="C50" s="95"/>
      <c r="D50" s="95"/>
      <c r="E50" s="95"/>
    </row>
    <row r="51" spans="1:5" ht="12" customHeight="1" x14ac:dyDescent="0.25">
      <c r="A51" s="95" t="s">
        <v>62</v>
      </c>
      <c r="B51" s="95"/>
      <c r="C51" s="95"/>
      <c r="D51" s="95"/>
      <c r="E51" s="95"/>
    </row>
    <row r="52" spans="1:5" ht="12" customHeight="1" x14ac:dyDescent="0.25">
      <c r="A52" s="95" t="s">
        <v>63</v>
      </c>
      <c r="B52" s="95"/>
      <c r="C52" s="95"/>
      <c r="D52" s="95"/>
      <c r="E52" s="95"/>
    </row>
    <row r="53" spans="1:5" ht="48" customHeight="1" x14ac:dyDescent="0.25">
      <c r="A53" s="95" t="s">
        <v>64</v>
      </c>
      <c r="B53" s="95"/>
      <c r="C53" s="95"/>
      <c r="D53" s="95"/>
      <c r="E53" s="95"/>
    </row>
    <row r="54" spans="1:5" ht="12" customHeight="1" x14ac:dyDescent="0.25">
      <c r="A54" s="49"/>
      <c r="B54" s="49"/>
      <c r="C54" s="49"/>
      <c r="D54" s="49"/>
      <c r="E54" s="49"/>
    </row>
    <row r="55" spans="1:5" ht="12" customHeight="1" x14ac:dyDescent="0.25">
      <c r="E55" s="1" t="s">
        <v>42</v>
      </c>
    </row>
    <row r="56" spans="1:5" ht="12" customHeight="1" x14ac:dyDescent="0.25">
      <c r="E56" s="1"/>
    </row>
    <row r="57" spans="1:5" ht="12" customHeight="1" x14ac:dyDescent="0.25">
      <c r="E57" s="2" t="s">
        <v>143</v>
      </c>
    </row>
    <row r="58" spans="1:5" ht="12" customHeight="1" x14ac:dyDescent="0.25">
      <c r="E58" s="2" t="s">
        <v>44</v>
      </c>
    </row>
    <row r="59" spans="1:5" ht="12" customHeight="1" x14ac:dyDescent="0.25">
      <c r="E59" s="2" t="s">
        <v>144</v>
      </c>
    </row>
    <row r="61" spans="1:5" ht="12" customHeight="1" x14ac:dyDescent="0.25">
      <c r="A61" s="3" t="s">
        <v>29</v>
      </c>
    </row>
    <row r="63" spans="1:5" ht="12" customHeight="1" x14ac:dyDescent="0.25">
      <c r="A63" s="90" t="s">
        <v>45</v>
      </c>
      <c r="B63" s="90"/>
      <c r="C63" s="90"/>
      <c r="D63" s="90"/>
      <c r="E63" s="90"/>
    </row>
    <row r="64" spans="1:5" ht="12" customHeight="1" x14ac:dyDescent="0.25">
      <c r="A64" s="90" t="s">
        <v>145</v>
      </c>
      <c r="B64" s="90"/>
      <c r="C64" s="90"/>
      <c r="D64" s="90"/>
      <c r="E64" s="90"/>
    </row>
    <row r="65" spans="1:1" ht="12" customHeight="1" x14ac:dyDescent="0.25">
      <c r="A65" s="3" t="s">
        <v>146</v>
      </c>
    </row>
  </sheetData>
  <sheetProtection algorithmName="SHA-512" hashValue="p1six6SRpYrX6fmmXwPyt4l2e4Qwpr4V3oycHN3KElOh6vVHk3i8MWaRiMjjioypArjGPVsoF3KCkPcG4FOC2A==" saltValue="E0N5OEBCRQIEWKr1Evb8wQ==" spinCount="100000" sheet="1" objects="1" scenarios="1"/>
  <mergeCells count="37">
    <mergeCell ref="A53:E53"/>
    <mergeCell ref="A35:E35"/>
    <mergeCell ref="A36:E36"/>
    <mergeCell ref="A48:E48"/>
    <mergeCell ref="A49:E49"/>
    <mergeCell ref="A50:E50"/>
    <mergeCell ref="A51:E51"/>
    <mergeCell ref="A52:E52"/>
    <mergeCell ref="A43:E43"/>
    <mergeCell ref="A44:E44"/>
    <mergeCell ref="A45:E45"/>
    <mergeCell ref="A46:E46"/>
    <mergeCell ref="A47:E47"/>
    <mergeCell ref="A38:E38"/>
    <mergeCell ref="A39:E39"/>
    <mergeCell ref="A40:E40"/>
    <mergeCell ref="A7:D7"/>
    <mergeCell ref="A8:D8"/>
    <mergeCell ref="A9:D9"/>
    <mergeCell ref="A19:E19"/>
    <mergeCell ref="A22:E22"/>
    <mergeCell ref="A63:E63"/>
    <mergeCell ref="A64:E64"/>
    <mergeCell ref="A31:E31"/>
    <mergeCell ref="A23:E23"/>
    <mergeCell ref="A13:E13"/>
    <mergeCell ref="A17:E17"/>
    <mergeCell ref="A20:E20"/>
    <mergeCell ref="A21:E21"/>
    <mergeCell ref="A41:E41"/>
    <mergeCell ref="A42:E42"/>
    <mergeCell ref="A25:E25"/>
    <mergeCell ref="A26:E26"/>
    <mergeCell ref="A33:E33"/>
    <mergeCell ref="A34:E34"/>
    <mergeCell ref="A27:E27"/>
    <mergeCell ref="A29:E29"/>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109375" defaultRowHeight="12" customHeight="1" x14ac:dyDescent="0.2"/>
  <cols>
    <col min="1" max="1" width="45.7109375" style="52" customWidth="1"/>
    <col min="2" max="2" width="42.7109375" style="52" customWidth="1"/>
    <col min="3" max="16384" width="8.7109375" style="52"/>
  </cols>
  <sheetData>
    <row r="7" spans="1:2" ht="12" customHeight="1" x14ac:dyDescent="0.2">
      <c r="A7" s="50" t="s">
        <v>147</v>
      </c>
      <c r="B7" s="51"/>
    </row>
    <row r="8" spans="1:2" ht="12" customHeight="1" x14ac:dyDescent="0.2">
      <c r="A8" s="50"/>
      <c r="B8" s="51"/>
    </row>
    <row r="9" spans="1:2" s="53" customFormat="1" ht="18" customHeight="1" x14ac:dyDescent="0.3">
      <c r="A9" s="100" t="s">
        <v>43</v>
      </c>
      <c r="B9" s="100"/>
    </row>
    <row r="10" spans="1:2" ht="12" customHeight="1" thickBot="1" x14ac:dyDescent="0.25">
      <c r="A10" s="54"/>
      <c r="B10" s="54"/>
    </row>
    <row r="11" spans="1:2" ht="12" customHeight="1" thickBot="1" x14ac:dyDescent="0.25">
      <c r="A11" s="101" t="s">
        <v>34</v>
      </c>
      <c r="B11" s="102"/>
    </row>
    <row r="12" spans="1:2" ht="12" customHeight="1" x14ac:dyDescent="0.2">
      <c r="A12" s="55" t="s">
        <v>1</v>
      </c>
      <c r="B12" s="56" t="s">
        <v>35</v>
      </c>
    </row>
    <row r="13" spans="1:2" ht="12" customHeight="1" x14ac:dyDescent="0.2">
      <c r="A13" s="57" t="s">
        <v>2</v>
      </c>
      <c r="B13" s="58" t="s">
        <v>36</v>
      </c>
    </row>
    <row r="14" spans="1:2" ht="12" customHeight="1" thickBot="1" x14ac:dyDescent="0.25">
      <c r="A14" s="59" t="s">
        <v>6</v>
      </c>
      <c r="B14" s="5">
        <v>59624928052</v>
      </c>
    </row>
    <row r="15" spans="1:2" ht="12" customHeight="1" thickBot="1" x14ac:dyDescent="0.25">
      <c r="A15" s="101" t="s">
        <v>4</v>
      </c>
      <c r="B15" s="102"/>
    </row>
    <row r="16" spans="1:2" ht="12" customHeight="1" x14ac:dyDescent="0.2">
      <c r="A16" s="55" t="s">
        <v>1</v>
      </c>
      <c r="B16" s="66"/>
    </row>
    <row r="17" spans="1:2" ht="12" customHeight="1" x14ac:dyDescent="0.2">
      <c r="A17" s="60" t="s">
        <v>2</v>
      </c>
      <c r="B17" s="67"/>
    </row>
    <row r="18" spans="1:2" ht="12" customHeight="1" x14ac:dyDescent="0.2">
      <c r="A18" s="60" t="s">
        <v>5</v>
      </c>
      <c r="B18" s="67"/>
    </row>
    <row r="19" spans="1:2" ht="12" customHeight="1" x14ac:dyDescent="0.2">
      <c r="A19" s="60" t="s">
        <v>6</v>
      </c>
      <c r="B19" s="67"/>
    </row>
    <row r="20" spans="1:2" ht="12" customHeight="1" x14ac:dyDescent="0.2">
      <c r="A20" s="60" t="s">
        <v>37</v>
      </c>
      <c r="B20" s="67"/>
    </row>
    <row r="21" spans="1:2" ht="12" customHeight="1" x14ac:dyDescent="0.2">
      <c r="A21" s="60" t="s">
        <v>7</v>
      </c>
      <c r="B21" s="67"/>
    </row>
    <row r="22" spans="1:2" ht="12" customHeight="1" x14ac:dyDescent="0.2">
      <c r="A22" s="60" t="s">
        <v>8</v>
      </c>
      <c r="B22" s="68"/>
    </row>
    <row r="23" spans="1:2" ht="12" customHeight="1" x14ac:dyDescent="0.2">
      <c r="A23" s="60" t="s">
        <v>3</v>
      </c>
      <c r="B23" s="67"/>
    </row>
    <row r="24" spans="1:2" ht="12" customHeight="1" x14ac:dyDescent="0.2">
      <c r="A24" s="60" t="s">
        <v>38</v>
      </c>
      <c r="B24" s="67"/>
    </row>
    <row r="25" spans="1:2" ht="12" customHeight="1" x14ac:dyDescent="0.2">
      <c r="A25" s="60" t="s">
        <v>9</v>
      </c>
      <c r="B25" s="67"/>
    </row>
    <row r="26" spans="1:2" ht="24" customHeight="1" thickBot="1" x14ac:dyDescent="0.25">
      <c r="A26" s="57" t="s">
        <v>48</v>
      </c>
      <c r="B26" s="69"/>
    </row>
    <row r="27" spans="1:2" ht="12" customHeight="1" thickBot="1" x14ac:dyDescent="0.25">
      <c r="A27" s="101" t="s">
        <v>10</v>
      </c>
      <c r="B27" s="102"/>
    </row>
    <row r="28" spans="1:2" ht="12" customHeight="1" x14ac:dyDescent="0.2">
      <c r="A28" s="55" t="s">
        <v>1</v>
      </c>
      <c r="B28" s="66"/>
    </row>
    <row r="29" spans="1:2" ht="12" customHeight="1" x14ac:dyDescent="0.2">
      <c r="A29" s="60" t="s">
        <v>2</v>
      </c>
      <c r="B29" s="67"/>
    </row>
    <row r="30" spans="1:2" ht="12" customHeight="1" x14ac:dyDescent="0.2">
      <c r="A30" s="60" t="s">
        <v>6</v>
      </c>
      <c r="B30" s="67"/>
    </row>
    <row r="31" spans="1:2" ht="12" customHeight="1" x14ac:dyDescent="0.2">
      <c r="A31" s="60" t="s">
        <v>37</v>
      </c>
      <c r="B31" s="67"/>
    </row>
    <row r="32" spans="1:2" ht="12" customHeight="1" x14ac:dyDescent="0.2">
      <c r="A32" s="60" t="s">
        <v>11</v>
      </c>
      <c r="B32" s="67"/>
    </row>
    <row r="33" spans="1:2" ht="12" customHeight="1" x14ac:dyDescent="0.2">
      <c r="A33" s="60" t="s">
        <v>12</v>
      </c>
      <c r="B33" s="67"/>
    </row>
    <row r="34" spans="1:2" ht="12" customHeight="1" x14ac:dyDescent="0.2">
      <c r="A34" s="60" t="s">
        <v>13</v>
      </c>
      <c r="B34" s="67"/>
    </row>
    <row r="35" spans="1:2" ht="12" customHeight="1" thickBot="1" x14ac:dyDescent="0.25">
      <c r="A35" s="60" t="s">
        <v>31</v>
      </c>
      <c r="B35" s="67"/>
    </row>
    <row r="36" spans="1:2" ht="12" customHeight="1" thickBot="1" x14ac:dyDescent="0.25">
      <c r="A36" s="101" t="s">
        <v>14</v>
      </c>
      <c r="B36" s="102"/>
    </row>
    <row r="37" spans="1:2" ht="24" customHeight="1" x14ac:dyDescent="0.2">
      <c r="A37" s="61" t="s">
        <v>11</v>
      </c>
      <c r="B37" s="62" t="s">
        <v>69</v>
      </c>
    </row>
    <row r="38" spans="1:2" ht="12" customHeight="1" x14ac:dyDescent="0.2">
      <c r="A38" s="55" t="s">
        <v>39</v>
      </c>
      <c r="B38" s="56" t="s">
        <v>148</v>
      </c>
    </row>
    <row r="39" spans="1:2" ht="12" customHeight="1" x14ac:dyDescent="0.2">
      <c r="A39" s="60" t="s">
        <v>15</v>
      </c>
      <c r="B39" s="70"/>
    </row>
    <row r="40" spans="1:2" ht="12" customHeight="1" x14ac:dyDescent="0.2">
      <c r="A40" s="60" t="s">
        <v>16</v>
      </c>
      <c r="B40" s="67"/>
    </row>
    <row r="41" spans="1:2" ht="12" customHeight="1" x14ac:dyDescent="0.2">
      <c r="A41" s="60" t="s">
        <v>17</v>
      </c>
      <c r="B41" s="70"/>
    </row>
    <row r="42" spans="1:2" ht="12" customHeight="1" x14ac:dyDescent="0.2">
      <c r="A42" s="60" t="s">
        <v>18</v>
      </c>
      <c r="B42" s="67"/>
    </row>
    <row r="43" spans="1:2" ht="12" customHeight="1" x14ac:dyDescent="0.2">
      <c r="A43" s="60" t="s">
        <v>19</v>
      </c>
      <c r="B43" s="4">
        <f>SUM(B39+B41)</f>
        <v>0</v>
      </c>
    </row>
    <row r="44" spans="1:2" ht="12" customHeight="1" x14ac:dyDescent="0.2">
      <c r="A44" s="60" t="s">
        <v>20</v>
      </c>
      <c r="B44" s="67"/>
    </row>
    <row r="45" spans="1:2" ht="12" customHeight="1" x14ac:dyDescent="0.2">
      <c r="A45" s="60" t="s">
        <v>21</v>
      </c>
      <c r="B45" s="63" t="s">
        <v>32</v>
      </c>
    </row>
    <row r="46" spans="1:2" ht="12" customHeight="1" thickBot="1" x14ac:dyDescent="0.25">
      <c r="A46" s="59" t="s">
        <v>22</v>
      </c>
      <c r="B46" s="5" t="s">
        <v>149</v>
      </c>
    </row>
    <row r="47" spans="1:2" ht="12" customHeight="1" x14ac:dyDescent="0.2">
      <c r="A47" s="51"/>
      <c r="B47" s="51"/>
    </row>
    <row r="48" spans="1:2" ht="12" customHeight="1" x14ac:dyDescent="0.2">
      <c r="A48" s="64" t="s">
        <v>46</v>
      </c>
      <c r="B48" s="65" t="s">
        <v>47</v>
      </c>
    </row>
    <row r="49" spans="1:2" ht="12" customHeight="1" x14ac:dyDescent="0.2">
      <c r="A49" s="71"/>
      <c r="B49" s="72"/>
    </row>
  </sheetData>
  <sheetProtection algorithmName="SHA-512" hashValue="+kH7bJWrV7X5qICW8bs/K8dOGQpY5fYWmEiomzCz8gooytosNX3X+FK9teOxtZAqhZmdA96X3F9q/CsGiaeR9g==" saltValue="Q4ls4Kel0nRfvZjWKZObL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48"/>
  <sheetViews>
    <sheetView zoomScale="90" zoomScaleNormal="90" workbookViewId="0">
      <selection activeCell="D14" sqref="D14"/>
    </sheetView>
  </sheetViews>
  <sheetFormatPr defaultColWidth="9.140625" defaultRowHeight="12" customHeight="1" x14ac:dyDescent="0.25"/>
  <cols>
    <col min="1" max="1" width="5.7109375" style="7" customWidth="1"/>
    <col min="2" max="2" width="25.7109375" style="7" customWidth="1"/>
    <col min="3" max="3" width="60.5703125" style="7" customWidth="1"/>
    <col min="4" max="4" width="30.5703125" style="7" customWidth="1"/>
    <col min="5" max="5" width="15.5703125" style="7" customWidth="1"/>
    <col min="6" max="8" width="15.7109375" style="7" customWidth="1"/>
    <col min="9" max="16384" width="9.140625" style="7"/>
  </cols>
  <sheetData>
    <row r="7" spans="1:8" s="75" customFormat="1" ht="12" customHeight="1" x14ac:dyDescent="0.25">
      <c r="A7" s="120" t="s">
        <v>150</v>
      </c>
      <c r="B7" s="120"/>
      <c r="C7" s="120"/>
      <c r="D7" s="73"/>
      <c r="E7" s="73"/>
      <c r="F7" s="73"/>
      <c r="G7" s="74"/>
    </row>
    <row r="8" spans="1:8" s="75" customFormat="1" ht="12" customHeight="1" x14ac:dyDescent="0.25">
      <c r="A8" s="73"/>
      <c r="B8" s="73"/>
      <c r="C8" s="73"/>
      <c r="D8" s="73"/>
      <c r="E8" s="73"/>
      <c r="F8" s="73"/>
      <c r="G8" s="74"/>
    </row>
    <row r="9" spans="1:8" s="75" customFormat="1" ht="18" customHeight="1" x14ac:dyDescent="0.25">
      <c r="A9" s="121" t="s">
        <v>23</v>
      </c>
      <c r="B9" s="121"/>
      <c r="C9" s="121"/>
      <c r="D9" s="121"/>
      <c r="E9" s="121"/>
      <c r="F9" s="121"/>
      <c r="G9" s="121"/>
      <c r="H9" s="121"/>
    </row>
    <row r="10" spans="1:8" s="75" customFormat="1" ht="12" customHeight="1" x14ac:dyDescent="0.25">
      <c r="A10" s="122" t="s">
        <v>151</v>
      </c>
      <c r="B10" s="122"/>
      <c r="C10" s="122"/>
      <c r="D10" s="122"/>
      <c r="E10" s="122"/>
      <c r="F10" s="122"/>
      <c r="G10" s="122"/>
      <c r="H10" s="122"/>
    </row>
    <row r="11" spans="1:8" s="75" customFormat="1" ht="12" customHeight="1" thickBot="1" x14ac:dyDescent="0.3">
      <c r="A11" s="74"/>
      <c r="B11" s="74"/>
      <c r="C11" s="74"/>
      <c r="D11" s="74"/>
      <c r="E11" s="74"/>
      <c r="F11" s="74"/>
      <c r="G11" s="74"/>
    </row>
    <row r="12" spans="1:8" ht="12" customHeight="1" thickBot="1" x14ac:dyDescent="0.3">
      <c r="A12" s="147" t="s">
        <v>76</v>
      </c>
      <c r="B12" s="148"/>
      <c r="C12" s="148"/>
      <c r="D12" s="148"/>
      <c r="E12" s="148"/>
      <c r="F12" s="148"/>
      <c r="G12" s="148"/>
      <c r="H12" s="149"/>
    </row>
    <row r="13" spans="1:8" ht="48.75" thickBot="1" x14ac:dyDescent="0.3">
      <c r="A13" s="8" t="s">
        <v>30</v>
      </c>
      <c r="B13" s="9" t="s">
        <v>94</v>
      </c>
      <c r="C13" s="9" t="s">
        <v>70</v>
      </c>
      <c r="D13" s="10" t="s">
        <v>71</v>
      </c>
      <c r="E13" s="38" t="s">
        <v>26</v>
      </c>
      <c r="F13" s="38" t="s">
        <v>121</v>
      </c>
      <c r="G13" s="39" t="s">
        <v>126</v>
      </c>
      <c r="H13" s="39" t="s">
        <v>127</v>
      </c>
    </row>
    <row r="14" spans="1:8" ht="168" customHeight="1" x14ac:dyDescent="0.25">
      <c r="A14" s="11" t="s">
        <v>0</v>
      </c>
      <c r="B14" s="40" t="s">
        <v>122</v>
      </c>
      <c r="C14" s="12" t="s">
        <v>72</v>
      </c>
      <c r="D14" s="76"/>
      <c r="E14" s="41" t="s">
        <v>77</v>
      </c>
      <c r="F14" s="41">
        <v>1</v>
      </c>
      <c r="G14" s="80"/>
      <c r="H14" s="43">
        <f>SUM(F14*G14)*12</f>
        <v>0</v>
      </c>
    </row>
    <row r="15" spans="1:8" ht="84" customHeight="1" thickBot="1" x14ac:dyDescent="0.3">
      <c r="A15" s="13" t="s">
        <v>41</v>
      </c>
      <c r="B15" s="14" t="s">
        <v>82</v>
      </c>
      <c r="C15" s="14" t="s">
        <v>114</v>
      </c>
      <c r="D15" s="77"/>
      <c r="E15" s="42" t="s">
        <v>77</v>
      </c>
      <c r="F15" s="42">
        <v>1</v>
      </c>
      <c r="G15" s="81"/>
      <c r="H15" s="44">
        <f>SUM(F15*G15)*12</f>
        <v>0</v>
      </c>
    </row>
    <row r="16" spans="1:8" ht="24" customHeight="1" thickBot="1" x14ac:dyDescent="0.3">
      <c r="A16" s="103" t="s">
        <v>128</v>
      </c>
      <c r="B16" s="104"/>
      <c r="C16" s="105"/>
      <c r="D16" s="103" t="s">
        <v>70</v>
      </c>
      <c r="E16" s="104"/>
      <c r="F16" s="15" t="s">
        <v>123</v>
      </c>
      <c r="G16" s="16" t="s">
        <v>24</v>
      </c>
      <c r="H16" s="28" t="s">
        <v>25</v>
      </c>
    </row>
    <row r="17" spans="1:8" ht="24" customHeight="1" x14ac:dyDescent="0.25">
      <c r="A17" s="110" t="s">
        <v>78</v>
      </c>
      <c r="B17" s="111"/>
      <c r="C17" s="112"/>
      <c r="D17" s="106" t="s">
        <v>108</v>
      </c>
      <c r="E17" s="107"/>
      <c r="F17" s="17">
        <v>410000</v>
      </c>
      <c r="G17" s="82"/>
      <c r="H17" s="18">
        <f>SUM(F17*G17)</f>
        <v>0</v>
      </c>
    </row>
    <row r="18" spans="1:8" ht="24" customHeight="1" x14ac:dyDescent="0.25">
      <c r="A18" s="113" t="s">
        <v>79</v>
      </c>
      <c r="B18" s="114"/>
      <c r="C18" s="115"/>
      <c r="D18" s="108" t="s">
        <v>108</v>
      </c>
      <c r="E18" s="108"/>
      <c r="F18" s="19">
        <v>60000</v>
      </c>
      <c r="G18" s="83"/>
      <c r="H18" s="20">
        <f>SUM(F18*G18)</f>
        <v>0</v>
      </c>
    </row>
    <row r="19" spans="1:8" ht="24" customHeight="1" x14ac:dyDescent="0.25">
      <c r="A19" s="116" t="s">
        <v>80</v>
      </c>
      <c r="B19" s="117"/>
      <c r="C19" s="118"/>
      <c r="D19" s="119" t="s">
        <v>108</v>
      </c>
      <c r="E19" s="119"/>
      <c r="F19" s="21">
        <v>60000</v>
      </c>
      <c r="G19" s="84"/>
      <c r="H19" s="22">
        <f>SUM(F19*G19)</f>
        <v>0</v>
      </c>
    </row>
    <row r="20" spans="1:8" ht="12" customHeight="1" thickBot="1" x14ac:dyDescent="0.3">
      <c r="A20" s="141" t="s">
        <v>129</v>
      </c>
      <c r="B20" s="142"/>
      <c r="C20" s="143"/>
      <c r="D20" s="109" t="s">
        <v>115</v>
      </c>
      <c r="E20" s="109"/>
      <c r="F20" s="23">
        <v>1</v>
      </c>
      <c r="G20" s="85"/>
      <c r="H20" s="24">
        <f>SUM(F20*G20)</f>
        <v>0</v>
      </c>
    </row>
    <row r="21" spans="1:8" ht="12" customHeight="1" thickBot="1" x14ac:dyDescent="0.3">
      <c r="A21" s="150" t="s">
        <v>81</v>
      </c>
      <c r="B21" s="151"/>
      <c r="C21" s="151"/>
      <c r="D21" s="151"/>
      <c r="E21" s="151"/>
      <c r="F21" s="151"/>
      <c r="G21" s="151"/>
      <c r="H21" s="152"/>
    </row>
    <row r="22" spans="1:8" ht="48" customHeight="1" thickBot="1" x14ac:dyDescent="0.3">
      <c r="A22" s="25" t="s">
        <v>30</v>
      </c>
      <c r="B22" s="26" t="s">
        <v>94</v>
      </c>
      <c r="C22" s="26" t="s">
        <v>70</v>
      </c>
      <c r="D22" s="27" t="s">
        <v>71</v>
      </c>
      <c r="E22" s="25" t="s">
        <v>26</v>
      </c>
      <c r="F22" s="25" t="s">
        <v>121</v>
      </c>
      <c r="G22" s="28" t="s">
        <v>126</v>
      </c>
      <c r="H22" s="28" t="s">
        <v>127</v>
      </c>
    </row>
    <row r="23" spans="1:8" ht="132" customHeight="1" x14ac:dyDescent="0.25">
      <c r="A23" s="29" t="s">
        <v>73</v>
      </c>
      <c r="B23" s="45" t="s">
        <v>124</v>
      </c>
      <c r="C23" s="30" t="s">
        <v>83</v>
      </c>
      <c r="D23" s="78"/>
      <c r="E23" s="31" t="s">
        <v>77</v>
      </c>
      <c r="F23" s="31">
        <v>9</v>
      </c>
      <c r="G23" s="86"/>
      <c r="H23" s="20">
        <f t="shared" ref="H23:H32" si="0">SUM(F23*G23)*12</f>
        <v>0</v>
      </c>
    </row>
    <row r="24" spans="1:8" ht="60" customHeight="1" x14ac:dyDescent="0.25">
      <c r="A24" s="29" t="s">
        <v>84</v>
      </c>
      <c r="B24" s="30" t="s">
        <v>85</v>
      </c>
      <c r="C24" s="30" t="s">
        <v>86</v>
      </c>
      <c r="D24" s="78"/>
      <c r="E24" s="31" t="s">
        <v>77</v>
      </c>
      <c r="F24" s="31">
        <v>4</v>
      </c>
      <c r="G24" s="87"/>
      <c r="H24" s="22">
        <f t="shared" si="0"/>
        <v>0</v>
      </c>
    </row>
    <row r="25" spans="1:8" ht="132" customHeight="1" x14ac:dyDescent="0.25">
      <c r="A25" s="29" t="s">
        <v>87</v>
      </c>
      <c r="B25" s="30" t="s">
        <v>88</v>
      </c>
      <c r="C25" s="30" t="s">
        <v>90</v>
      </c>
      <c r="D25" s="78"/>
      <c r="E25" s="31" t="s">
        <v>77</v>
      </c>
      <c r="F25" s="46">
        <v>5</v>
      </c>
      <c r="G25" s="87"/>
      <c r="H25" s="22">
        <f t="shared" si="0"/>
        <v>0</v>
      </c>
    </row>
    <row r="26" spans="1:8" ht="156" customHeight="1" x14ac:dyDescent="0.25">
      <c r="A26" s="29" t="s">
        <v>89</v>
      </c>
      <c r="B26" s="30" t="s">
        <v>116</v>
      </c>
      <c r="C26" s="30" t="s">
        <v>101</v>
      </c>
      <c r="D26" s="78"/>
      <c r="E26" s="31" t="s">
        <v>77</v>
      </c>
      <c r="F26" s="31">
        <v>3</v>
      </c>
      <c r="G26" s="87"/>
      <c r="H26" s="22">
        <f t="shared" si="0"/>
        <v>0</v>
      </c>
    </row>
    <row r="27" spans="1:8" ht="144" customHeight="1" x14ac:dyDescent="0.25">
      <c r="A27" s="29" t="s">
        <v>91</v>
      </c>
      <c r="B27" s="30" t="s">
        <v>92</v>
      </c>
      <c r="C27" s="30" t="s">
        <v>102</v>
      </c>
      <c r="D27" s="78"/>
      <c r="E27" s="31" t="s">
        <v>77</v>
      </c>
      <c r="F27" s="31">
        <v>4</v>
      </c>
      <c r="G27" s="87"/>
      <c r="H27" s="22">
        <f t="shared" si="0"/>
        <v>0</v>
      </c>
    </row>
    <row r="28" spans="1:8" ht="144" customHeight="1" x14ac:dyDescent="0.25">
      <c r="A28" s="29" t="s">
        <v>93</v>
      </c>
      <c r="B28" s="45" t="s">
        <v>125</v>
      </c>
      <c r="C28" s="30" t="s">
        <v>103</v>
      </c>
      <c r="D28" s="78"/>
      <c r="E28" s="31" t="s">
        <v>77</v>
      </c>
      <c r="F28" s="31">
        <v>5</v>
      </c>
      <c r="G28" s="87"/>
      <c r="H28" s="22">
        <f t="shared" si="0"/>
        <v>0</v>
      </c>
    </row>
    <row r="29" spans="1:8" ht="144" customHeight="1" x14ac:dyDescent="0.25">
      <c r="A29" s="29" t="s">
        <v>95</v>
      </c>
      <c r="B29" s="30" t="s">
        <v>96</v>
      </c>
      <c r="C29" s="30" t="s">
        <v>104</v>
      </c>
      <c r="D29" s="78"/>
      <c r="E29" s="31" t="s">
        <v>77</v>
      </c>
      <c r="F29" s="31">
        <v>3</v>
      </c>
      <c r="G29" s="87"/>
      <c r="H29" s="22">
        <f t="shared" si="0"/>
        <v>0</v>
      </c>
    </row>
    <row r="30" spans="1:8" ht="168" customHeight="1" x14ac:dyDescent="0.25">
      <c r="A30" s="29" t="s">
        <v>97</v>
      </c>
      <c r="B30" s="30" t="s">
        <v>117</v>
      </c>
      <c r="C30" s="30" t="s">
        <v>105</v>
      </c>
      <c r="D30" s="78"/>
      <c r="E30" s="31" t="s">
        <v>77</v>
      </c>
      <c r="F30" s="31">
        <v>1</v>
      </c>
      <c r="G30" s="87"/>
      <c r="H30" s="22">
        <f t="shared" si="0"/>
        <v>0</v>
      </c>
    </row>
    <row r="31" spans="1:8" ht="120" customHeight="1" x14ac:dyDescent="0.25">
      <c r="A31" s="29" t="s">
        <v>98</v>
      </c>
      <c r="B31" s="30" t="s">
        <v>100</v>
      </c>
      <c r="C31" s="30" t="s">
        <v>106</v>
      </c>
      <c r="D31" s="78"/>
      <c r="E31" s="31" t="s">
        <v>77</v>
      </c>
      <c r="F31" s="31">
        <v>2</v>
      </c>
      <c r="G31" s="87"/>
      <c r="H31" s="22">
        <f t="shared" si="0"/>
        <v>0</v>
      </c>
    </row>
    <row r="32" spans="1:8" ht="120" customHeight="1" thickBot="1" x14ac:dyDescent="0.3">
      <c r="A32" s="32" t="s">
        <v>99</v>
      </c>
      <c r="B32" s="14" t="s">
        <v>107</v>
      </c>
      <c r="C32" s="14" t="s">
        <v>130</v>
      </c>
      <c r="D32" s="79"/>
      <c r="E32" s="33" t="s">
        <v>77</v>
      </c>
      <c r="F32" s="47">
        <v>13</v>
      </c>
      <c r="G32" s="88"/>
      <c r="H32" s="24">
        <f t="shared" si="0"/>
        <v>0</v>
      </c>
    </row>
    <row r="33" spans="1:8" ht="24" customHeight="1" thickBot="1" x14ac:dyDescent="0.3">
      <c r="A33" s="144" t="s">
        <v>131</v>
      </c>
      <c r="B33" s="145"/>
      <c r="C33" s="146"/>
      <c r="D33" s="144" t="s">
        <v>70</v>
      </c>
      <c r="E33" s="145"/>
      <c r="F33" s="25" t="s">
        <v>123</v>
      </c>
      <c r="G33" s="28" t="s">
        <v>24</v>
      </c>
      <c r="H33" s="28" t="s">
        <v>25</v>
      </c>
    </row>
    <row r="34" spans="1:8" ht="24" customHeight="1" x14ac:dyDescent="0.25">
      <c r="A34" s="110" t="s">
        <v>78</v>
      </c>
      <c r="B34" s="111"/>
      <c r="C34" s="112"/>
      <c r="D34" s="106" t="s">
        <v>108</v>
      </c>
      <c r="E34" s="107"/>
      <c r="F34" s="17">
        <v>460000</v>
      </c>
      <c r="G34" s="82"/>
      <c r="H34" s="18">
        <f>SUM(F34*G34)</f>
        <v>0</v>
      </c>
    </row>
    <row r="35" spans="1:8" ht="24" customHeight="1" x14ac:dyDescent="0.25">
      <c r="A35" s="113" t="s">
        <v>79</v>
      </c>
      <c r="B35" s="114"/>
      <c r="C35" s="115"/>
      <c r="D35" s="108" t="s">
        <v>108</v>
      </c>
      <c r="E35" s="108"/>
      <c r="F35" s="19">
        <v>60000</v>
      </c>
      <c r="G35" s="83"/>
      <c r="H35" s="20">
        <f>SUM(F35*G35)</f>
        <v>0</v>
      </c>
    </row>
    <row r="36" spans="1:8" ht="24" customHeight="1" thickBot="1" x14ac:dyDescent="0.3">
      <c r="A36" s="141" t="s">
        <v>80</v>
      </c>
      <c r="B36" s="142"/>
      <c r="C36" s="143"/>
      <c r="D36" s="109" t="s">
        <v>108</v>
      </c>
      <c r="E36" s="109"/>
      <c r="F36" s="23">
        <v>60000</v>
      </c>
      <c r="G36" s="85"/>
      <c r="H36" s="24">
        <f>SUM(F36*G36)</f>
        <v>0</v>
      </c>
    </row>
    <row r="37" spans="1:8" ht="12" customHeight="1" x14ac:dyDescent="0.25">
      <c r="A37" s="135" t="s">
        <v>49</v>
      </c>
      <c r="B37" s="136"/>
      <c r="C37" s="136"/>
      <c r="D37" s="136"/>
      <c r="E37" s="137"/>
      <c r="F37" s="137"/>
      <c r="G37" s="137"/>
      <c r="H37" s="34">
        <f>SUM(H14+H15+H17+H18+H19+H20+H23+H24+H25+H26+H27+H28+H29+H30+H31+H32+H34+H35+H36)</f>
        <v>0</v>
      </c>
    </row>
    <row r="38" spans="1:8" ht="12" customHeight="1" x14ac:dyDescent="0.25">
      <c r="A38" s="138" t="s">
        <v>40</v>
      </c>
      <c r="B38" s="139"/>
      <c r="C38" s="139"/>
      <c r="D38" s="139"/>
      <c r="E38" s="140"/>
      <c r="F38" s="140"/>
      <c r="G38" s="140"/>
      <c r="H38" s="89"/>
    </row>
    <row r="39" spans="1:8" ht="12" customHeight="1" thickBot="1" x14ac:dyDescent="0.3">
      <c r="A39" s="163" t="s">
        <v>50</v>
      </c>
      <c r="B39" s="164"/>
      <c r="C39" s="164"/>
      <c r="D39" s="164"/>
      <c r="E39" s="165"/>
      <c r="F39" s="165"/>
      <c r="G39" s="165"/>
      <c r="H39" s="35">
        <f>SUM(H37:H38)</f>
        <v>0</v>
      </c>
    </row>
    <row r="40" spans="1:8" ht="12" customHeight="1" x14ac:dyDescent="0.25">
      <c r="A40" s="129" t="s">
        <v>109</v>
      </c>
      <c r="B40" s="130"/>
      <c r="C40" s="127" t="s">
        <v>110</v>
      </c>
      <c r="D40" s="127"/>
      <c r="E40" s="127"/>
      <c r="F40" s="127"/>
      <c r="G40" s="127"/>
      <c r="H40" s="128"/>
    </row>
    <row r="41" spans="1:8" ht="12" customHeight="1" x14ac:dyDescent="0.25">
      <c r="A41" s="131"/>
      <c r="B41" s="132"/>
      <c r="C41" s="124" t="s">
        <v>112</v>
      </c>
      <c r="D41" s="125"/>
      <c r="E41" s="125"/>
      <c r="F41" s="125"/>
      <c r="G41" s="125"/>
      <c r="H41" s="126"/>
    </row>
    <row r="42" spans="1:8" ht="24" customHeight="1" x14ac:dyDescent="0.25">
      <c r="A42" s="131"/>
      <c r="B42" s="132"/>
      <c r="C42" s="124" t="s">
        <v>111</v>
      </c>
      <c r="D42" s="125"/>
      <c r="E42" s="125"/>
      <c r="F42" s="125"/>
      <c r="G42" s="125"/>
      <c r="H42" s="126"/>
    </row>
    <row r="43" spans="1:8" ht="24" customHeight="1" x14ac:dyDescent="0.25">
      <c r="A43" s="133"/>
      <c r="B43" s="134"/>
      <c r="C43" s="124" t="s">
        <v>113</v>
      </c>
      <c r="D43" s="125"/>
      <c r="E43" s="125"/>
      <c r="F43" s="125"/>
      <c r="G43" s="125"/>
      <c r="H43" s="126"/>
    </row>
    <row r="44" spans="1:8" ht="12" customHeight="1" x14ac:dyDescent="0.25">
      <c r="A44" s="159" t="s">
        <v>152</v>
      </c>
      <c r="B44" s="160"/>
      <c r="C44" s="155" t="s">
        <v>74</v>
      </c>
      <c r="D44" s="155"/>
      <c r="E44" s="155"/>
      <c r="F44" s="155"/>
      <c r="G44" s="155"/>
      <c r="H44" s="156"/>
    </row>
    <row r="45" spans="1:8" ht="12" customHeight="1" thickBot="1" x14ac:dyDescent="0.3">
      <c r="A45" s="161"/>
      <c r="B45" s="162"/>
      <c r="C45" s="157" t="s">
        <v>75</v>
      </c>
      <c r="D45" s="157"/>
      <c r="E45" s="157"/>
      <c r="F45" s="157"/>
      <c r="G45" s="157"/>
      <c r="H45" s="158"/>
    </row>
    <row r="46" spans="1:8" s="75" customFormat="1" ht="12" customHeight="1" x14ac:dyDescent="0.25">
      <c r="A46" s="74"/>
      <c r="B46" s="74"/>
      <c r="C46" s="74"/>
      <c r="D46" s="74"/>
      <c r="E46" s="74"/>
      <c r="F46" s="74"/>
      <c r="G46" s="74"/>
    </row>
    <row r="47" spans="1:8" ht="12" customHeight="1" x14ac:dyDescent="0.25">
      <c r="A47" s="123" t="s">
        <v>46</v>
      </c>
      <c r="B47" s="123"/>
      <c r="F47" s="153" t="s">
        <v>47</v>
      </c>
      <c r="G47" s="153"/>
      <c r="H47" s="153"/>
    </row>
    <row r="48" spans="1:8" ht="12" customHeight="1" x14ac:dyDescent="0.25">
      <c r="A48" s="154" t="s">
        <v>153</v>
      </c>
      <c r="B48" s="154"/>
      <c r="G48" s="166"/>
      <c r="H48" s="166"/>
    </row>
  </sheetData>
  <sheetProtection algorithmName="SHA-512" hashValue="K0WiE9cZQmKj+fxwu74QVA9X3ofHKuZ+bI99I8gwjKgcQL+nQ8ekhCfvNHzQBUL2qdxx8pAiXiTZ0KEUzrjT7Q==" saltValue="SHVu4aW8YPyg4tirv5HnYA==" spinCount="100000" sheet="1" objects="1" scenarios="1"/>
  <protectedRanges>
    <protectedRange sqref="G40:G45" name="Raspon4_3_2"/>
    <protectedRange sqref="G37:G39" name="Raspon4_3_2_1"/>
    <protectedRange sqref="G23:G32" name="Raspon4_2_1_1_1"/>
  </protectedRanges>
  <mergeCells count="38">
    <mergeCell ref="A21:H21"/>
    <mergeCell ref="F47:H47"/>
    <mergeCell ref="A48:B48"/>
    <mergeCell ref="G48:H48"/>
    <mergeCell ref="C44:H44"/>
    <mergeCell ref="C45:H45"/>
    <mergeCell ref="A44:B45"/>
    <mergeCell ref="A39:G39"/>
    <mergeCell ref="D33:E33"/>
    <mergeCell ref="A34:C34"/>
    <mergeCell ref="D34:E34"/>
    <mergeCell ref="A35:C35"/>
    <mergeCell ref="D35:E35"/>
    <mergeCell ref="A7:C7"/>
    <mergeCell ref="A9:H9"/>
    <mergeCell ref="A10:H10"/>
    <mergeCell ref="A47:B47"/>
    <mergeCell ref="C41:H41"/>
    <mergeCell ref="C40:H40"/>
    <mergeCell ref="A40:B43"/>
    <mergeCell ref="C42:H42"/>
    <mergeCell ref="C43:H43"/>
    <mergeCell ref="A37:G37"/>
    <mergeCell ref="A38:G38"/>
    <mergeCell ref="A20:C20"/>
    <mergeCell ref="A36:C36"/>
    <mergeCell ref="D36:E36"/>
    <mergeCell ref="A33:C33"/>
    <mergeCell ref="A12:H12"/>
    <mergeCell ref="A16:C16"/>
    <mergeCell ref="D16:E16"/>
    <mergeCell ref="D17:E17"/>
    <mergeCell ref="D18:E18"/>
    <mergeCell ref="D20:E20"/>
    <mergeCell ref="A17:C17"/>
    <mergeCell ref="A18:C18"/>
    <mergeCell ref="A19:C19"/>
    <mergeCell ref="D19:E19"/>
  </mergeCell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2025-05-09T10:53:53Z</cp:lastPrinted>
  <dcterms:created xsi:type="dcterms:W3CDTF">2015-01-15T09:53:58Z</dcterms:created>
  <dcterms:modified xsi:type="dcterms:W3CDTF">2025-05-16T07:22:04Z</dcterms:modified>
</cp:coreProperties>
</file>