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kruljac\Desktop\"/>
    </mc:Choice>
  </mc:AlternateContent>
  <xr:revisionPtr revIDLastSave="0" documentId="13_ncr:1_{AE65CC11-8CFB-4A97-87EB-06D7ED76161D}" xr6:coauthVersionLast="37" xr6:coauthVersionMax="47" xr10:uidLastSave="{00000000-0000-0000-0000-000000000000}"/>
  <bookViews>
    <workbookView xWindow="0" yWindow="0" windowWidth="19200" windowHeight="6940" xr2:uid="{00000000-000D-0000-FFFF-FFFF00000000}"/>
  </bookViews>
  <sheets>
    <sheet name="Poziv na dostavu ponude" sheetId="1" r:id="rId1"/>
    <sheet name="Privitak 1." sheetId="15" r:id="rId2"/>
    <sheet name="Privitak 2." sheetId="13" r:id="rId3"/>
  </sheets>
  <calcPr calcId="179021"/>
</workbook>
</file>

<file path=xl/calcChain.xml><?xml version="1.0" encoding="utf-8"?>
<calcChain xmlns="http://schemas.openxmlformats.org/spreadsheetml/2006/main">
  <c r="H25" i="13" l="1"/>
  <c r="F22" i="13" l="1"/>
  <c r="F20" i="13"/>
  <c r="F18" i="13"/>
  <c r="H18" i="13" s="1"/>
  <c r="F16" i="13"/>
  <c r="H16" i="13" s="1"/>
  <c r="H21" i="13"/>
  <c r="H20" i="13"/>
  <c r="H19" i="13"/>
  <c r="H17" i="13"/>
  <c r="H15" i="13"/>
  <c r="H14" i="13"/>
  <c r="H28" i="13"/>
  <c r="H27" i="13"/>
  <c r="H26" i="13"/>
  <c r="H23" i="13" l="1"/>
  <c r="H24" i="13"/>
  <c r="H22" i="13"/>
  <c r="H13" i="13"/>
  <c r="H29" i="13" l="1"/>
  <c r="H31" i="13" s="1"/>
  <c r="B43" i="15" l="1"/>
</calcChain>
</file>

<file path=xl/sharedStrings.xml><?xml version="1.0" encoding="utf-8"?>
<sst xmlns="http://schemas.openxmlformats.org/spreadsheetml/2006/main" count="147" uniqueCount="113">
  <si>
    <t>1.</t>
  </si>
  <si>
    <t>Naziv:</t>
  </si>
  <si>
    <t>Sjedište:</t>
  </si>
  <si>
    <t>Tel:</t>
  </si>
  <si>
    <t>PONUDITELJ</t>
  </si>
  <si>
    <t>Adresa za dostavu pošte:</t>
  </si>
  <si>
    <t>OIB ili nacionalni identifikacijski br:</t>
  </si>
  <si>
    <t>Je li u sustavu PDV-a:</t>
  </si>
  <si>
    <t>Kontakt osoba:</t>
  </si>
  <si>
    <t>Naziv zajednice ponuditelja čiji je član:</t>
  </si>
  <si>
    <t>PODIZVODITELJ</t>
  </si>
  <si>
    <t>Predmet:</t>
  </si>
  <si>
    <t>Količina:</t>
  </si>
  <si>
    <t>Vrijednost:</t>
  </si>
  <si>
    <t>PONUDA</t>
  </si>
  <si>
    <t>Cijena ponude bez PDV-a (brojkama):</t>
  </si>
  <si>
    <t>Cijena ponude bez PDV-a (slovima):</t>
  </si>
  <si>
    <t>Iznos PDV-a (brojkama):</t>
  </si>
  <si>
    <t>Iznos PDV-a (slovima):</t>
  </si>
  <si>
    <t>Cijena ponude s PDV-om (brojkama):</t>
  </si>
  <si>
    <t>Cijena ponude s PDV-om (slovima):</t>
  </si>
  <si>
    <t xml:space="preserve">Promjenjivost cijene: </t>
  </si>
  <si>
    <t xml:space="preserve">Rok valjanosti ponude: </t>
  </si>
  <si>
    <t>TROŠKOVNIK</t>
  </si>
  <si>
    <t>POJEDINAČNA CIJENA BEZ PDV-A</t>
  </si>
  <si>
    <t>UKUPNA CIJENA BEZ PDV-A</t>
  </si>
  <si>
    <t>JEDINICA MJERE</t>
  </si>
  <si>
    <t>POZIV NA DOSTAVU PONUDE</t>
  </si>
  <si>
    <t>Poštovani,</t>
  </si>
  <si>
    <t>Dostaviti:</t>
  </si>
  <si>
    <t>BR.</t>
  </si>
  <si>
    <t>STAVKA</t>
  </si>
  <si>
    <t>Postotni dio ugovora koji se daje u podugovor:</t>
  </si>
  <si>
    <t>cijena je nepromjenjiva za cijelo vrijeme trajanja ugovora</t>
  </si>
  <si>
    <t>Nakon isteka roka za dostavu ponude, stručno povjerenstvo naručitelja za provedbu ove nabave pregledat će i ocijeniti ponudu. Ukoliko posljednje spremanje Ponudbenog lista i(ili) Troškovnika neće biti obavljeno prije početka roka za dostavu ponude, ponuda će biti odbijena.</t>
  </si>
  <si>
    <t>NARUČITELJ</t>
  </si>
  <si>
    <t>Sveučilište Sjever</t>
  </si>
  <si>
    <t>Trg Dr. Žarka Dolinara 1, 48000 Koprivnica</t>
  </si>
  <si>
    <t>IBAN:</t>
  </si>
  <si>
    <t>E-mail adresa:</t>
  </si>
  <si>
    <t>Evidencijski broj Plana nabave:</t>
  </si>
  <si>
    <t>UKUPNA CIJENA STAVKE  PDV-A:</t>
  </si>
  <si>
    <t>IZNOS PDV-A:</t>
  </si>
  <si>
    <t>UKUPNA CIJENA STAVKE S PDV-OM:</t>
  </si>
  <si>
    <t>4.</t>
  </si>
  <si>
    <t>5.</t>
  </si>
  <si>
    <t>6.</t>
  </si>
  <si>
    <t>7.</t>
  </si>
  <si>
    <t>U cijenu ponude bez PDV-a moraju biti uračunati svi posebni porezi, trošarine, carine i ostali troškovi, ako postoje, te popusti.</t>
  </si>
  <si>
    <t>Stručno povjerenstvo naručitelja:</t>
  </si>
  <si>
    <t>PONUDBENI LIST</t>
  </si>
  <si>
    <r>
      <t>Simona Hutinec, mag. oec.</t>
    </r>
    <r>
      <rPr>
        <sz val="9"/>
        <rFont val="UniN Reg"/>
        <family val="3"/>
      </rPr>
      <t>, v. r.</t>
    </r>
  </si>
  <si>
    <r>
      <t>Sandra Sever</t>
    </r>
    <r>
      <rPr>
        <sz val="9"/>
        <rFont val="UniN Reg"/>
        <family val="3"/>
      </rPr>
      <t>, v. r.</t>
    </r>
  </si>
  <si>
    <r>
      <t xml:space="preserve">1. </t>
    </r>
    <r>
      <rPr>
        <u/>
        <sz val="9"/>
        <rFont val="UniN Reg"/>
        <family val="3"/>
      </rPr>
      <t>https://www.unin.hr/category/javna_nabava/</t>
    </r>
  </si>
  <si>
    <t>Mjesto i datum sastavljanja ponude:</t>
  </si>
  <si>
    <t>Ime i prezime osobe ovlaštene za zastupanje:</t>
  </si>
  <si>
    <t>8.</t>
  </si>
  <si>
    <t>9.</t>
  </si>
  <si>
    <t>10.</t>
  </si>
  <si>
    <t>Ponuda se sastoji od popunjenih otključanih ružičastih ćelija Ponudbenog lista i Troškovnika u Microsoft Excelu iz privitka ovog Poziva.</t>
  </si>
  <si>
    <t>Član zajednice ponuditelja koji je ovlašten za komunikaciju s naručiteljem:</t>
  </si>
  <si>
    <t>Bankarske usluge</t>
  </si>
  <si>
    <t>11.</t>
  </si>
  <si>
    <t>12.</t>
  </si>
  <si>
    <t>13.</t>
  </si>
  <si>
    <t>14.</t>
  </si>
  <si>
    <t>15.</t>
  </si>
  <si>
    <t>16.</t>
  </si>
  <si>
    <t>usluga</t>
  </si>
  <si>
    <t>Vođenje računa</t>
  </si>
  <si>
    <t>Međunarodno plaćanje u papiru</t>
  </si>
  <si>
    <t>Evidentiranje priljeva iz vanjskih sustava u eurima</t>
  </si>
  <si>
    <t>Korištenje usluge e-bankarstva</t>
  </si>
  <si>
    <t>Interni nalog za prijenos na papiru (predan u banci u kutiji za prihvat naloga)</t>
  </si>
  <si>
    <t>Eksterni nalog za prijenos na papiru (predan u banci u kutiji za prihvat naloga)</t>
  </si>
  <si>
    <t>Interni nalog za prijenos - putem e-bankarstva</t>
  </si>
  <si>
    <t>Eksterni nalog za prijenos - putem e-bankarstva</t>
  </si>
  <si>
    <t>Izvadak po računu - putem e-bankarstva</t>
  </si>
  <si>
    <t>Prekogranično plaćanje u eurima - papir</t>
  </si>
  <si>
    <t>Prekogranično plaćanje u eurima - e-bankarstvo</t>
  </si>
  <si>
    <t>Prekogranično plaćanje u stranoj valuti - e-bankarstvo</t>
  </si>
  <si>
    <t>Međunarodno plaćanje putem e-bankarstva</t>
  </si>
  <si>
    <t>Nalog za plaćanje u korist poslovne kreditne kartice</t>
  </si>
  <si>
    <t>Isplate zbrojnih naloga (datoteka do 300 naloga)</t>
  </si>
  <si>
    <t>Naplata - nacionalna u eurima (priljevi na račun)</t>
  </si>
  <si>
    <t>Naplata - interna u eurima (priljevi na račun)</t>
  </si>
  <si>
    <t>Naplata - prekogranični nalog u eurima (priljevi na račun)</t>
  </si>
  <si>
    <t>Potvrda o provedenom nalogu za plaćanje (u eurima i stranoj valuti)  koja se može generirati iz sustava (u obliku PDF potvrde)</t>
  </si>
  <si>
    <t>2.</t>
  </si>
  <si>
    <t>3.</t>
  </si>
  <si>
    <t>% NAKNADE OD IZNOSA PRILJEVA</t>
  </si>
  <si>
    <t>NAJMANJI IZNOS PRILJEVA</t>
  </si>
  <si>
    <t>NAJVEĆI IZNOS PRILJEVA</t>
  </si>
  <si>
    <t>KLASA: 406-01/23-01/07</t>
  </si>
  <si>
    <t>UR. BROJ: 2186-0336-08/2-23-2</t>
  </si>
  <si>
    <t>Varaždin, 21. veljače 2023.</t>
  </si>
  <si>
    <t>• gospodarskim subjektima</t>
  </si>
  <si>
    <t>Sveučilište Sjever (u nastavku: naručitelj), poziva Vas da dostavite ponudu u nabavi bankarskih usluga na koju se ne primjenjuje Zakon o javnoj nabavi (NN 120/16. i 114/22., u nastavku: ZJN 2016).</t>
  </si>
  <si>
    <r>
      <t xml:space="preserve">Na adrese </t>
    </r>
    <r>
      <rPr>
        <u/>
        <sz val="9"/>
        <rFont val="UniN Reg"/>
        <family val="3"/>
      </rPr>
      <t>vkruljac@unin.hr</t>
    </r>
    <r>
      <rPr>
        <sz val="9"/>
        <rFont val="UniN Reg"/>
        <family val="3"/>
      </rPr>
      <t xml:space="preserve">, </t>
    </r>
    <r>
      <rPr>
        <u/>
        <sz val="9"/>
        <rFont val="UniN Reg"/>
        <family val="3"/>
      </rPr>
      <t>shutinec@unin.hr</t>
    </r>
    <r>
      <rPr>
        <sz val="9"/>
        <rFont val="UniN Reg"/>
        <family val="3"/>
      </rPr>
      <t xml:space="preserve">, </t>
    </r>
    <r>
      <rPr>
        <u/>
        <sz val="9"/>
        <rFont val="UniN Reg"/>
        <family val="3"/>
      </rPr>
      <t>ssever@unin.hr</t>
    </r>
    <r>
      <rPr>
        <sz val="9"/>
        <rFont val="UniN Reg"/>
        <family val="3"/>
      </rPr>
      <t xml:space="preserve"> i </t>
    </r>
    <r>
      <rPr>
        <u/>
        <sz val="9"/>
        <rFont val="UniN Reg"/>
        <family val="3"/>
      </rPr>
      <t>mklicek@unin.hr</t>
    </r>
    <r>
      <rPr>
        <sz val="9"/>
        <rFont val="UniN Reg"/>
        <family val="3"/>
      </rPr>
      <t>, u istoj poruci dostavlja se:</t>
    </r>
  </si>
  <si>
    <t>1. zahtjev za pojašnjenjem ovog Poziva i njegovih privitaka do: 6. ožujka 2023. do 12.00 h, a</t>
  </si>
  <si>
    <t>2. ponudu 7. ožujka 2023, u roku od 11,00-12,00 h.</t>
  </si>
  <si>
    <r>
      <t xml:space="preserve">Kriterij za odabir ponude je najniža cijena. Cijena ponude ne smije biti viša od procijenjene vrijednosti nabave u iznosu od </t>
    </r>
    <r>
      <rPr>
        <u/>
        <sz val="9"/>
        <rFont val="UniN Reg"/>
        <family val="3"/>
      </rPr>
      <t>4.990,00 €</t>
    </r>
    <r>
      <rPr>
        <sz val="9"/>
        <rFont val="UniN Reg"/>
        <family val="3"/>
      </rPr>
      <t xml:space="preserve"> bez PDV-a, a s odabranim ponuditeljem sklopit će se jednogodišnji ugovor.</t>
    </r>
  </si>
  <si>
    <t>Rok plaćanja je do 15 dana od dana izvršenja pojedine usluge.</t>
  </si>
  <si>
    <r>
      <t>Vedran Kruljac, dipl. iur</t>
    </r>
    <r>
      <rPr>
        <sz val="9"/>
        <rFont val="UniN Reg"/>
        <family val="3"/>
      </rPr>
      <t>, v. r.</t>
    </r>
  </si>
  <si>
    <r>
      <t>Martina Kliček, mag. oec</t>
    </r>
    <r>
      <rPr>
        <sz val="9"/>
        <rFont val="UniN Reg"/>
        <family val="3"/>
      </rPr>
      <t>, v. r.</t>
    </r>
  </si>
  <si>
    <t>2-5. Članstvu stručnog povjerenstva naručitelja</t>
  </si>
  <si>
    <t>6. Pismohrana</t>
  </si>
  <si>
    <t>Privitak 1.</t>
  </si>
  <si>
    <t>J 2023/74</t>
  </si>
  <si>
    <t>do 60 dana od dana otvaranja ponuda</t>
  </si>
  <si>
    <r>
      <t xml:space="preserve">Privitak </t>
    </r>
    <r>
      <rPr>
        <sz val="9"/>
        <rFont val="UniN Reg"/>
        <family val="3"/>
      </rPr>
      <t>2.</t>
    </r>
  </si>
  <si>
    <r>
      <t xml:space="preserve">U POSTUPKU NABAVE </t>
    </r>
    <r>
      <rPr>
        <sz val="9"/>
        <rFont val="UniN Reg"/>
        <family val="3"/>
      </rPr>
      <t>BANKARSKIH USLUGA</t>
    </r>
    <r>
      <rPr>
        <sz val="9"/>
        <rFont val="UniN Reg"/>
        <family val="3"/>
        <charset val="238"/>
      </rPr>
      <t xml:space="preserve"> ZA SVEUČILIŠTE SJEVER</t>
    </r>
  </si>
  <si>
    <r>
      <rPr>
        <sz val="9"/>
        <rFont val="UniN Reg"/>
        <family val="3"/>
      </rPr>
      <t xml:space="preserve">OKVIRNA </t>
    </r>
    <r>
      <rPr>
        <sz val="9"/>
        <rFont val="UniN Reg"/>
        <family val="3"/>
        <charset val="238"/>
      </rPr>
      <t>KOLIČINA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</si>
</sst>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[$€-2C1A]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UniN Reg"/>
      <family val="3"/>
    </font>
    <font>
      <u/>
      <sz val="9"/>
      <name val="UniN Reg"/>
      <family val="3"/>
    </font>
    <font>
      <b/>
      <sz val="9"/>
      <name val="UniN Reg"/>
      <family val="3"/>
    </font>
    <font>
      <sz val="13.5"/>
      <name val="UniN Reg"/>
      <family val="3"/>
    </font>
    <font>
      <sz val="9"/>
      <name val="Calibri"/>
      <family val="2"/>
      <charset val="238"/>
      <scheme val="minor"/>
    </font>
    <font>
      <sz val="13.5"/>
      <name val="Calibri"/>
      <family val="2"/>
      <charset val="238"/>
      <scheme val="minor"/>
    </font>
    <font>
      <sz val="9"/>
      <name val="UniN Reg"/>
      <family val="3"/>
      <charset val="238"/>
    </font>
    <font>
      <sz val="9"/>
      <name val="Times New Roman"/>
      <family val="1"/>
      <charset val="238"/>
    </font>
    <font>
      <sz val="13.5"/>
      <name val="UniN Reg"/>
      <family val="3"/>
      <charset val="238"/>
    </font>
    <font>
      <b/>
      <sz val="9"/>
      <name val="UniN Reg"/>
      <family val="3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EAE9"/>
        <bgColor indexed="64"/>
      </patternFill>
    </fill>
    <fill>
      <patternFill patternType="solid">
        <fgColor rgb="FFF6E7E6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justify" vertical="justify" wrapText="1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1" fillId="0" borderId="16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 wrapText="1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165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right"/>
      <protection locked="0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3" borderId="27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justify" vertical="center" wrapText="1"/>
    </xf>
    <xf numFmtId="0" fontId="7" fillId="0" borderId="25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8" xfId="0" applyFont="1" applyFill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2" xfId="0" applyFont="1" applyFill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7" fillId="0" borderId="13" xfId="0" applyFont="1" applyFill="1" applyBorder="1" applyAlignment="1">
      <alignment horizontal="justify" vertical="center" wrapText="1"/>
    </xf>
    <xf numFmtId="0" fontId="7" fillId="0" borderId="14" xfId="0" applyFont="1" applyFill="1" applyBorder="1" applyAlignment="1">
      <alignment horizontal="justify" vertical="center" wrapText="1"/>
    </xf>
    <xf numFmtId="0" fontId="7" fillId="0" borderId="15" xfId="0" applyFont="1" applyFill="1" applyBorder="1" applyAlignment="1">
      <alignment horizontal="justify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164" fontId="7" fillId="0" borderId="3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164" fontId="7" fillId="3" borderId="35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justify" vertical="center" wrapText="1"/>
    </xf>
    <xf numFmtId="0" fontId="7" fillId="0" borderId="32" xfId="0" applyFont="1" applyBorder="1" applyAlignment="1">
      <alignment horizontal="justify" vertical="center" wrapText="1"/>
    </xf>
    <xf numFmtId="0" fontId="7" fillId="0" borderId="33" xfId="0" applyFont="1" applyBorder="1" applyAlignment="1">
      <alignment horizontal="justify" vertical="center" wrapText="1"/>
    </xf>
    <xf numFmtId="0" fontId="7" fillId="0" borderId="2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165" fontId="7" fillId="4" borderId="18" xfId="0" applyNumberFormat="1" applyFont="1" applyFill="1" applyBorder="1" applyAlignment="1" applyProtection="1">
      <alignment horizontal="center" vertical="center"/>
      <protection locked="0"/>
    </xf>
    <xf numFmtId="165" fontId="7" fillId="4" borderId="12" xfId="0" applyNumberFormat="1" applyFont="1" applyFill="1" applyBorder="1" applyAlignment="1" applyProtection="1">
      <alignment horizontal="center" vertical="center"/>
      <protection locked="0"/>
    </xf>
    <xf numFmtId="164" fontId="7" fillId="4" borderId="22" xfId="0" applyNumberFormat="1" applyFont="1" applyFill="1" applyBorder="1" applyAlignment="1" applyProtection="1">
      <alignment horizontal="center" vertical="center" wrapText="1"/>
      <protection locked="0"/>
    </xf>
    <xf numFmtId="10" fontId="7" fillId="5" borderId="18" xfId="0" applyNumberFormat="1" applyFont="1" applyFill="1" applyBorder="1" applyAlignment="1" applyProtection="1">
      <alignment horizontal="center" vertical="center"/>
      <protection locked="0"/>
    </xf>
    <xf numFmtId="165" fontId="7" fillId="5" borderId="18" xfId="0" applyNumberFormat="1" applyFont="1" applyFill="1" applyBorder="1" applyAlignment="1" applyProtection="1">
      <alignment horizontal="center" vertical="center"/>
      <protection locked="0"/>
    </xf>
    <xf numFmtId="165" fontId="7" fillId="5" borderId="19" xfId="0" applyNumberFormat="1" applyFont="1" applyFill="1" applyBorder="1" applyAlignment="1" applyProtection="1">
      <alignment horizontal="center" vertical="center"/>
      <protection locked="0"/>
    </xf>
    <xf numFmtId="10" fontId="7" fillId="5" borderId="12" xfId="0" applyNumberFormat="1" applyFont="1" applyFill="1" applyBorder="1" applyAlignment="1" applyProtection="1">
      <alignment horizontal="center" vertical="center"/>
      <protection locked="0"/>
    </xf>
    <xf numFmtId="165" fontId="7" fillId="5" borderId="12" xfId="0" applyNumberFormat="1" applyFont="1" applyFill="1" applyBorder="1" applyAlignment="1" applyProtection="1">
      <alignment horizontal="center" vertical="center"/>
      <protection locked="0"/>
    </xf>
    <xf numFmtId="165" fontId="7" fillId="5" borderId="2" xfId="0" applyNumberFormat="1" applyFont="1" applyFill="1" applyBorder="1" applyAlignment="1" applyProtection="1">
      <alignment horizontal="center" vertical="center"/>
      <protection locked="0"/>
    </xf>
    <xf numFmtId="10" fontId="7" fillId="5" borderId="20" xfId="0" applyNumberFormat="1" applyFont="1" applyFill="1" applyBorder="1" applyAlignment="1" applyProtection="1">
      <alignment horizontal="center" vertical="center"/>
      <protection locked="0"/>
    </xf>
    <xf numFmtId="165" fontId="7" fillId="5" borderId="20" xfId="0" applyNumberFormat="1" applyFont="1" applyFill="1" applyBorder="1" applyAlignment="1" applyProtection="1">
      <alignment horizontal="center" vertical="center"/>
      <protection locked="0"/>
    </xf>
    <xf numFmtId="165" fontId="7" fillId="5" borderId="4" xfId="0" applyNumberFormat="1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right"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6E7E6"/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</xdr:colOff>
      <xdr:row>0</xdr:row>
      <xdr:rowOff>98426</xdr:rowOff>
    </xdr:from>
    <xdr:to>
      <xdr:col>1</xdr:col>
      <xdr:colOff>269875</xdr:colOff>
      <xdr:row>5</xdr:row>
      <xdr:rowOff>63501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C8EC9A0-33D9-4B23-A9A6-E433902235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25" y="98426"/>
          <a:ext cx="495300" cy="727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73025</xdr:rowOff>
    </xdr:from>
    <xdr:to>
      <xdr:col>0</xdr:col>
      <xdr:colOff>574675</xdr:colOff>
      <xdr:row>5</xdr:row>
      <xdr:rowOff>28575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C1C07E7D-4D90-4C73-85E1-AFBED9A48C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73025"/>
          <a:ext cx="495300" cy="717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79375</xdr:rowOff>
    </xdr:from>
    <xdr:to>
      <xdr:col>1</xdr:col>
      <xdr:colOff>266700</xdr:colOff>
      <xdr:row>5</xdr:row>
      <xdr:rowOff>73025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C58DDCA-34BA-4419-86A0-C487D12EA6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9375"/>
          <a:ext cx="511175" cy="755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45"/>
  <sheetViews>
    <sheetView tabSelected="1" zoomScale="90" zoomScaleNormal="90" workbookViewId="0">
      <selection activeCell="A8" sqref="A8:D8"/>
    </sheetView>
  </sheetViews>
  <sheetFormatPr defaultColWidth="9.1796875" defaultRowHeight="12" customHeight="1" x14ac:dyDescent="0.35"/>
  <cols>
    <col min="1" max="1" width="4.26953125" style="3" customWidth="1"/>
    <col min="2" max="2" width="17.7265625" style="3" customWidth="1"/>
    <col min="3" max="3" width="0.1796875" style="3" customWidth="1"/>
    <col min="4" max="4" width="21" style="3" customWidth="1"/>
    <col min="5" max="5" width="54.7265625" style="3" customWidth="1"/>
    <col min="6" max="16384" width="9.1796875" style="3"/>
  </cols>
  <sheetData>
    <row r="8" spans="1:5" ht="12" customHeight="1" x14ac:dyDescent="0.35">
      <c r="A8" s="10" t="s">
        <v>93</v>
      </c>
      <c r="B8" s="10"/>
      <c r="C8" s="10"/>
      <c r="D8" s="10"/>
    </row>
    <row r="9" spans="1:5" ht="12" customHeight="1" x14ac:dyDescent="0.35">
      <c r="A9" s="10" t="s">
        <v>94</v>
      </c>
      <c r="B9" s="10"/>
      <c r="C9" s="10"/>
      <c r="D9" s="10"/>
    </row>
    <row r="10" spans="1:5" ht="12" customHeight="1" x14ac:dyDescent="0.35">
      <c r="A10" s="11" t="s">
        <v>95</v>
      </c>
      <c r="B10" s="11"/>
      <c r="C10" s="11"/>
      <c r="D10" s="11"/>
    </row>
    <row r="12" spans="1:5" ht="12" customHeight="1" x14ac:dyDescent="0.35">
      <c r="E12" s="1" t="s">
        <v>96</v>
      </c>
    </row>
    <row r="13" spans="1:5" ht="12" customHeight="1" x14ac:dyDescent="0.35">
      <c r="E13" s="1"/>
    </row>
    <row r="14" spans="1:5" ht="18" customHeight="1" x14ac:dyDescent="0.35">
      <c r="A14" s="12" t="s">
        <v>27</v>
      </c>
      <c r="B14" s="12"/>
      <c r="C14" s="12"/>
      <c r="D14" s="12"/>
      <c r="E14" s="12"/>
    </row>
    <row r="16" spans="1:5" ht="12" customHeight="1" x14ac:dyDescent="0.35">
      <c r="A16" s="3" t="s">
        <v>28</v>
      </c>
    </row>
    <row r="18" spans="1:5" s="7" customFormat="1" ht="24" customHeight="1" x14ac:dyDescent="0.35">
      <c r="A18" s="10" t="s">
        <v>97</v>
      </c>
      <c r="B18" s="10"/>
      <c r="C18" s="10"/>
      <c r="D18" s="10"/>
      <c r="E18" s="10"/>
    </row>
    <row r="19" spans="1:5" s="7" customFormat="1" ht="12" customHeight="1" x14ac:dyDescent="0.35">
      <c r="A19" s="13"/>
      <c r="B19" s="13"/>
      <c r="C19" s="13"/>
      <c r="D19" s="13"/>
      <c r="E19" s="13"/>
    </row>
    <row r="20" spans="1:5" s="7" customFormat="1" ht="12" customHeight="1" x14ac:dyDescent="0.35">
      <c r="A20" s="14" t="s">
        <v>59</v>
      </c>
      <c r="B20" s="14"/>
      <c r="C20" s="14"/>
      <c r="D20" s="14"/>
      <c r="E20" s="14"/>
    </row>
    <row r="21" spans="1:5" ht="12" customHeight="1" x14ac:dyDescent="0.35">
      <c r="A21" s="14"/>
      <c r="B21" s="14"/>
      <c r="C21" s="14"/>
      <c r="D21" s="14"/>
      <c r="E21" s="14"/>
    </row>
    <row r="22" spans="1:5" ht="12" customHeight="1" x14ac:dyDescent="0.35">
      <c r="A22" s="14" t="s">
        <v>98</v>
      </c>
      <c r="B22" s="14"/>
      <c r="C22" s="14"/>
      <c r="D22" s="14"/>
      <c r="E22" s="14"/>
    </row>
    <row r="23" spans="1:5" ht="12" customHeight="1" x14ac:dyDescent="0.35">
      <c r="A23" s="14" t="s">
        <v>99</v>
      </c>
      <c r="B23" s="14"/>
      <c r="C23" s="14"/>
      <c r="D23" s="14"/>
      <c r="E23" s="14"/>
    </row>
    <row r="24" spans="1:5" ht="12" customHeight="1" x14ac:dyDescent="0.35">
      <c r="A24" s="14" t="s">
        <v>100</v>
      </c>
      <c r="B24" s="14"/>
      <c r="C24" s="14"/>
      <c r="D24" s="14"/>
      <c r="E24" s="14"/>
    </row>
    <row r="25" spans="1:5" ht="12" customHeight="1" x14ac:dyDescent="0.35">
      <c r="A25" s="15"/>
      <c r="B25" s="15"/>
      <c r="C25" s="15"/>
      <c r="D25" s="15"/>
      <c r="E25" s="15"/>
    </row>
    <row r="26" spans="1:5" ht="24" customHeight="1" x14ac:dyDescent="0.35">
      <c r="A26" s="14" t="s">
        <v>34</v>
      </c>
      <c r="B26" s="14"/>
      <c r="C26" s="14"/>
      <c r="D26" s="14"/>
      <c r="E26" s="14"/>
    </row>
    <row r="27" spans="1:5" ht="12" customHeight="1" x14ac:dyDescent="0.35">
      <c r="A27" s="16"/>
      <c r="B27" s="16"/>
      <c r="C27" s="16"/>
      <c r="D27" s="16"/>
      <c r="E27" s="16"/>
    </row>
    <row r="28" spans="1:5" s="7" customFormat="1" ht="24" customHeight="1" x14ac:dyDescent="0.35">
      <c r="A28" s="9" t="s">
        <v>101</v>
      </c>
      <c r="B28" s="9"/>
      <c r="C28" s="9"/>
      <c r="D28" s="9"/>
      <c r="E28" s="9"/>
    </row>
    <row r="29" spans="1:5" s="7" customFormat="1" ht="12" customHeight="1" x14ac:dyDescent="0.35">
      <c r="A29" s="15"/>
      <c r="B29" s="15"/>
      <c r="C29" s="15"/>
      <c r="D29" s="15"/>
      <c r="E29" s="15"/>
    </row>
    <row r="30" spans="1:5" s="7" customFormat="1" ht="12" customHeight="1" x14ac:dyDescent="0.35">
      <c r="A30" s="9" t="s">
        <v>48</v>
      </c>
      <c r="B30" s="9"/>
      <c r="C30" s="9"/>
      <c r="D30" s="9"/>
      <c r="E30" s="9"/>
    </row>
    <row r="31" spans="1:5" s="7" customFormat="1" ht="12" customHeight="1" x14ac:dyDescent="0.35">
      <c r="A31" s="6"/>
      <c r="B31" s="6"/>
      <c r="C31" s="6"/>
      <c r="D31" s="6"/>
      <c r="E31" s="6"/>
    </row>
    <row r="32" spans="1:5" s="7" customFormat="1" ht="12" customHeight="1" x14ac:dyDescent="0.35">
      <c r="A32" s="14" t="s">
        <v>102</v>
      </c>
      <c r="B32" s="14"/>
      <c r="C32" s="14"/>
      <c r="D32" s="14"/>
      <c r="E32" s="14"/>
    </row>
    <row r="33" spans="1:5" s="7" customFormat="1" ht="12" customHeight="1" x14ac:dyDescent="0.35">
      <c r="A33" s="15"/>
      <c r="B33" s="15"/>
      <c r="C33" s="15"/>
      <c r="D33" s="15"/>
      <c r="E33" s="15"/>
    </row>
    <row r="34" spans="1:5" ht="12" customHeight="1" x14ac:dyDescent="0.35">
      <c r="E34" s="1" t="s">
        <v>49</v>
      </c>
    </row>
    <row r="35" spans="1:5" ht="12" customHeight="1" x14ac:dyDescent="0.35">
      <c r="E35" s="1"/>
    </row>
    <row r="36" spans="1:5" ht="12" customHeight="1" x14ac:dyDescent="0.35">
      <c r="E36" s="2" t="s">
        <v>103</v>
      </c>
    </row>
    <row r="37" spans="1:5" ht="12" customHeight="1" x14ac:dyDescent="0.35">
      <c r="E37" s="2" t="s">
        <v>51</v>
      </c>
    </row>
    <row r="38" spans="1:5" ht="12" customHeight="1" x14ac:dyDescent="0.35">
      <c r="E38" s="2" t="s">
        <v>52</v>
      </c>
    </row>
    <row r="39" spans="1:5" ht="12" customHeight="1" x14ac:dyDescent="0.35">
      <c r="E39" s="2" t="s">
        <v>104</v>
      </c>
    </row>
    <row r="41" spans="1:5" ht="12" customHeight="1" x14ac:dyDescent="0.35">
      <c r="A41" s="3" t="s">
        <v>29</v>
      </c>
    </row>
    <row r="43" spans="1:5" ht="12" customHeight="1" x14ac:dyDescent="0.35">
      <c r="A43" s="8" t="s">
        <v>53</v>
      </c>
      <c r="B43" s="8"/>
      <c r="C43" s="8"/>
      <c r="D43" s="8"/>
      <c r="E43" s="8"/>
    </row>
    <row r="44" spans="1:5" ht="12" customHeight="1" x14ac:dyDescent="0.35">
      <c r="A44" s="8" t="s">
        <v>105</v>
      </c>
      <c r="B44" s="8"/>
      <c r="C44" s="8"/>
      <c r="D44" s="8"/>
      <c r="E44" s="8"/>
    </row>
    <row r="45" spans="1:5" ht="12" customHeight="1" x14ac:dyDescent="0.35">
      <c r="A45" s="3" t="s">
        <v>106</v>
      </c>
    </row>
  </sheetData>
  <sheetProtection algorithmName="SHA-512" hashValue="EtHusYVjufofi8TfW/XM0fDULYWE5k8+lgA8kYL1c53Z/Sy1PAceRqmt7h7E/Vl8P2gocSowoRPhp5UrFo1g8Q==" saltValue="Z3MOHRPs4dijANWVsijaLQ==" spinCount="100000" sheet="1" objects="1" scenarios="1"/>
  <mergeCells count="17">
    <mergeCell ref="A43:E43"/>
    <mergeCell ref="A44:E44"/>
    <mergeCell ref="A32:E32"/>
    <mergeCell ref="A24:E24"/>
    <mergeCell ref="A14:E14"/>
    <mergeCell ref="A21:E21"/>
    <mergeCell ref="A22:E22"/>
    <mergeCell ref="A26:E26"/>
    <mergeCell ref="A27:E27"/>
    <mergeCell ref="A28:E28"/>
    <mergeCell ref="A30:E30"/>
    <mergeCell ref="A8:D8"/>
    <mergeCell ref="A9:D9"/>
    <mergeCell ref="A10:D10"/>
    <mergeCell ref="A20:E20"/>
    <mergeCell ref="A23:E23"/>
    <mergeCell ref="A18:E1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37D3A-A098-4DC7-B78D-36C029E6141C}">
  <dimension ref="A7:B49"/>
  <sheetViews>
    <sheetView zoomScale="90" zoomScaleNormal="90" workbookViewId="0">
      <selection activeCell="B16" sqref="B16"/>
    </sheetView>
  </sheetViews>
  <sheetFormatPr defaultColWidth="8.7265625" defaultRowHeight="12" customHeight="1" x14ac:dyDescent="0.3"/>
  <cols>
    <col min="1" max="1" width="45.7265625" style="19" customWidth="1"/>
    <col min="2" max="2" width="42.7265625" style="19" customWidth="1"/>
    <col min="3" max="16384" width="8.7265625" style="19"/>
  </cols>
  <sheetData>
    <row r="7" spans="1:2" ht="12" customHeight="1" x14ac:dyDescent="0.3">
      <c r="A7" s="17" t="s">
        <v>107</v>
      </c>
      <c r="B7" s="18"/>
    </row>
    <row r="8" spans="1:2" ht="12" customHeight="1" x14ac:dyDescent="0.3">
      <c r="A8" s="17"/>
      <c r="B8" s="18"/>
    </row>
    <row r="9" spans="1:2" s="21" customFormat="1" ht="18" customHeight="1" x14ac:dyDescent="0.4">
      <c r="A9" s="20" t="s">
        <v>50</v>
      </c>
      <c r="B9" s="20"/>
    </row>
    <row r="10" spans="1:2" ht="12" customHeight="1" thickBot="1" x14ac:dyDescent="0.35">
      <c r="A10" s="22"/>
      <c r="B10" s="22"/>
    </row>
    <row r="11" spans="1:2" ht="12" customHeight="1" thickBot="1" x14ac:dyDescent="0.35">
      <c r="A11" s="23" t="s">
        <v>35</v>
      </c>
      <c r="B11" s="24"/>
    </row>
    <row r="12" spans="1:2" ht="12" customHeight="1" x14ac:dyDescent="0.3">
      <c r="A12" s="25" t="s">
        <v>1</v>
      </c>
      <c r="B12" s="26" t="s">
        <v>36</v>
      </c>
    </row>
    <row r="13" spans="1:2" ht="12" customHeight="1" x14ac:dyDescent="0.3">
      <c r="A13" s="27" t="s">
        <v>2</v>
      </c>
      <c r="B13" s="28" t="s">
        <v>37</v>
      </c>
    </row>
    <row r="14" spans="1:2" ht="12" customHeight="1" thickBot="1" x14ac:dyDescent="0.35">
      <c r="A14" s="29" t="s">
        <v>6</v>
      </c>
      <c r="B14" s="5">
        <v>59624928052</v>
      </c>
    </row>
    <row r="15" spans="1:2" ht="12" customHeight="1" thickBot="1" x14ac:dyDescent="0.35">
      <c r="A15" s="23" t="s">
        <v>4</v>
      </c>
      <c r="B15" s="24"/>
    </row>
    <row r="16" spans="1:2" ht="12" customHeight="1" x14ac:dyDescent="0.3">
      <c r="A16" s="25" t="s">
        <v>1</v>
      </c>
      <c r="B16" s="36"/>
    </row>
    <row r="17" spans="1:2" ht="12" customHeight="1" x14ac:dyDescent="0.3">
      <c r="A17" s="30" t="s">
        <v>2</v>
      </c>
      <c r="B17" s="37"/>
    </row>
    <row r="18" spans="1:2" ht="12" customHeight="1" x14ac:dyDescent="0.3">
      <c r="A18" s="30" t="s">
        <v>5</v>
      </c>
      <c r="B18" s="37"/>
    </row>
    <row r="19" spans="1:2" ht="12" customHeight="1" x14ac:dyDescent="0.3">
      <c r="A19" s="30" t="s">
        <v>6</v>
      </c>
      <c r="B19" s="37"/>
    </row>
    <row r="20" spans="1:2" ht="12" customHeight="1" x14ac:dyDescent="0.3">
      <c r="A20" s="30" t="s">
        <v>38</v>
      </c>
      <c r="B20" s="37"/>
    </row>
    <row r="21" spans="1:2" ht="12" customHeight="1" x14ac:dyDescent="0.3">
      <c r="A21" s="30" t="s">
        <v>7</v>
      </c>
      <c r="B21" s="37"/>
    </row>
    <row r="22" spans="1:2" ht="12" customHeight="1" x14ac:dyDescent="0.3">
      <c r="A22" s="30" t="s">
        <v>8</v>
      </c>
      <c r="B22" s="38"/>
    </row>
    <row r="23" spans="1:2" ht="12" customHeight="1" x14ac:dyDescent="0.3">
      <c r="A23" s="30" t="s">
        <v>3</v>
      </c>
      <c r="B23" s="37"/>
    </row>
    <row r="24" spans="1:2" ht="12" customHeight="1" x14ac:dyDescent="0.3">
      <c r="A24" s="30" t="s">
        <v>39</v>
      </c>
      <c r="B24" s="37"/>
    </row>
    <row r="25" spans="1:2" ht="12" customHeight="1" x14ac:dyDescent="0.3">
      <c r="A25" s="30" t="s">
        <v>9</v>
      </c>
      <c r="B25" s="37"/>
    </row>
    <row r="26" spans="1:2" ht="24" customHeight="1" thickBot="1" x14ac:dyDescent="0.35">
      <c r="A26" s="27" t="s">
        <v>60</v>
      </c>
      <c r="B26" s="39"/>
    </row>
    <row r="27" spans="1:2" ht="12" customHeight="1" thickBot="1" x14ac:dyDescent="0.35">
      <c r="A27" s="23" t="s">
        <v>10</v>
      </c>
      <c r="B27" s="24"/>
    </row>
    <row r="28" spans="1:2" ht="12" customHeight="1" x14ac:dyDescent="0.3">
      <c r="A28" s="25" t="s">
        <v>1</v>
      </c>
      <c r="B28" s="36"/>
    </row>
    <row r="29" spans="1:2" ht="12" customHeight="1" x14ac:dyDescent="0.3">
      <c r="A29" s="30" t="s">
        <v>2</v>
      </c>
      <c r="B29" s="37"/>
    </row>
    <row r="30" spans="1:2" ht="12" customHeight="1" x14ac:dyDescent="0.3">
      <c r="A30" s="30" t="s">
        <v>6</v>
      </c>
      <c r="B30" s="37"/>
    </row>
    <row r="31" spans="1:2" ht="12" customHeight="1" x14ac:dyDescent="0.3">
      <c r="A31" s="30" t="s">
        <v>38</v>
      </c>
      <c r="B31" s="37"/>
    </row>
    <row r="32" spans="1:2" ht="12" customHeight="1" x14ac:dyDescent="0.3">
      <c r="A32" s="30" t="s">
        <v>11</v>
      </c>
      <c r="B32" s="37"/>
    </row>
    <row r="33" spans="1:2" ht="12" customHeight="1" x14ac:dyDescent="0.3">
      <c r="A33" s="30" t="s">
        <v>12</v>
      </c>
      <c r="B33" s="37"/>
    </row>
    <row r="34" spans="1:2" ht="12" customHeight="1" x14ac:dyDescent="0.3">
      <c r="A34" s="30" t="s">
        <v>13</v>
      </c>
      <c r="B34" s="37"/>
    </row>
    <row r="35" spans="1:2" ht="12" customHeight="1" thickBot="1" x14ac:dyDescent="0.35">
      <c r="A35" s="30" t="s">
        <v>32</v>
      </c>
      <c r="B35" s="37"/>
    </row>
    <row r="36" spans="1:2" ht="12" customHeight="1" thickBot="1" x14ac:dyDescent="0.35">
      <c r="A36" s="23" t="s">
        <v>14</v>
      </c>
      <c r="B36" s="24"/>
    </row>
    <row r="37" spans="1:2" ht="12" customHeight="1" x14ac:dyDescent="0.3">
      <c r="A37" s="32" t="s">
        <v>11</v>
      </c>
      <c r="B37" s="33" t="s">
        <v>61</v>
      </c>
    </row>
    <row r="38" spans="1:2" ht="12" customHeight="1" x14ac:dyDescent="0.3">
      <c r="A38" s="25" t="s">
        <v>40</v>
      </c>
      <c r="B38" s="26" t="s">
        <v>108</v>
      </c>
    </row>
    <row r="39" spans="1:2" ht="12" customHeight="1" x14ac:dyDescent="0.3">
      <c r="A39" s="30" t="s">
        <v>15</v>
      </c>
      <c r="B39" s="40"/>
    </row>
    <row r="40" spans="1:2" ht="12" customHeight="1" x14ac:dyDescent="0.3">
      <c r="A40" s="30" t="s">
        <v>16</v>
      </c>
      <c r="B40" s="37"/>
    </row>
    <row r="41" spans="1:2" ht="12" customHeight="1" x14ac:dyDescent="0.3">
      <c r="A41" s="30" t="s">
        <v>17</v>
      </c>
      <c r="B41" s="40"/>
    </row>
    <row r="42" spans="1:2" ht="12" customHeight="1" x14ac:dyDescent="0.3">
      <c r="A42" s="30" t="s">
        <v>18</v>
      </c>
      <c r="B42" s="37"/>
    </row>
    <row r="43" spans="1:2" ht="12" customHeight="1" x14ac:dyDescent="0.3">
      <c r="A43" s="30" t="s">
        <v>19</v>
      </c>
      <c r="B43" s="4">
        <f>SUM(B39+B41)</f>
        <v>0</v>
      </c>
    </row>
    <row r="44" spans="1:2" ht="12" customHeight="1" x14ac:dyDescent="0.3">
      <c r="A44" s="30" t="s">
        <v>20</v>
      </c>
      <c r="B44" s="31"/>
    </row>
    <row r="45" spans="1:2" ht="12" customHeight="1" x14ac:dyDescent="0.3">
      <c r="A45" s="30" t="s">
        <v>21</v>
      </c>
      <c r="B45" s="41" t="s">
        <v>33</v>
      </c>
    </row>
    <row r="46" spans="1:2" ht="12" customHeight="1" thickBot="1" x14ac:dyDescent="0.35">
      <c r="A46" s="29" t="s">
        <v>22</v>
      </c>
      <c r="B46" s="5" t="s">
        <v>109</v>
      </c>
    </row>
    <row r="47" spans="1:2" ht="12" customHeight="1" x14ac:dyDescent="0.3">
      <c r="A47" s="18"/>
      <c r="B47" s="18"/>
    </row>
    <row r="48" spans="1:2" ht="12" customHeight="1" x14ac:dyDescent="0.3">
      <c r="A48" s="34" t="s">
        <v>54</v>
      </c>
      <c r="B48" s="35" t="s">
        <v>55</v>
      </c>
    </row>
    <row r="49" spans="1:2" ht="12" customHeight="1" x14ac:dyDescent="0.3">
      <c r="A49" s="42"/>
      <c r="B49" s="43"/>
    </row>
  </sheetData>
  <sheetProtection algorithmName="SHA-512" hashValue="el2EvthyWHyzuHmZ5jN/JsYYE7QM6fUx3stjfL6SjRNCE0xZaYcMfRxk+3wU1CcUxix/aQWi/CCekLKlwAx6UA==" saltValue="LybShAzkjSnbQ/4OkzYPjA==" spinCount="100000" sheet="1" objects="1" scenarios="1"/>
  <protectedRanges>
    <protectedRange sqref="B39:B42" name="Raspon5"/>
    <protectedRange sqref="B16:B26" name="Raspon1"/>
    <protectedRange sqref="B28:B35" name="Raspon2"/>
    <protectedRange sqref="B44" name="Raspon3"/>
    <protectedRange sqref="B44" name="Raspon4"/>
    <protectedRange sqref="B44" name="Raspon6"/>
  </protectedRanges>
  <mergeCells count="5">
    <mergeCell ref="A9:B9"/>
    <mergeCell ref="A11:B11"/>
    <mergeCell ref="A15:B15"/>
    <mergeCell ref="A27:B27"/>
    <mergeCell ref="A36:B36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H38"/>
  <sheetViews>
    <sheetView zoomScale="90" zoomScaleNormal="90" workbookViewId="0">
      <selection activeCell="G13" sqref="G13"/>
    </sheetView>
  </sheetViews>
  <sheetFormatPr defaultColWidth="9.1796875" defaultRowHeight="12" customHeight="1" x14ac:dyDescent="0.35"/>
  <cols>
    <col min="1" max="1" width="4.7265625" style="62" customWidth="1"/>
    <col min="2" max="2" width="16.81640625" style="62" customWidth="1"/>
    <col min="3" max="3" width="17.7265625" style="62" customWidth="1"/>
    <col min="4" max="4" width="23.1796875" style="62" customWidth="1"/>
    <col min="5" max="5" width="14.7265625" style="62" customWidth="1"/>
    <col min="6" max="8" width="13.7265625" style="62" customWidth="1"/>
    <col min="9" max="16384" width="9.1796875" style="62"/>
  </cols>
  <sheetData>
    <row r="7" spans="1:8" s="46" customFormat="1" ht="12" customHeight="1" x14ac:dyDescent="0.35">
      <c r="A7" s="44" t="s">
        <v>110</v>
      </c>
      <c r="B7" s="44"/>
      <c r="C7" s="44"/>
      <c r="D7" s="45"/>
      <c r="E7" s="45"/>
      <c r="F7" s="45"/>
      <c r="G7" s="45"/>
      <c r="H7" s="45"/>
    </row>
    <row r="8" spans="1:8" s="46" customFormat="1" ht="12" customHeight="1" x14ac:dyDescent="0.35">
      <c r="A8" s="47"/>
      <c r="B8" s="47"/>
      <c r="C8" s="47"/>
      <c r="D8" s="45"/>
      <c r="E8" s="45"/>
      <c r="F8" s="45"/>
      <c r="G8" s="45"/>
      <c r="H8" s="45"/>
    </row>
    <row r="9" spans="1:8" s="46" customFormat="1" ht="18" customHeight="1" x14ac:dyDescent="0.35">
      <c r="A9" s="48" t="s">
        <v>23</v>
      </c>
      <c r="B9" s="48"/>
      <c r="C9" s="48"/>
      <c r="D9" s="48"/>
      <c r="E9" s="48"/>
      <c r="F9" s="48"/>
      <c r="G9" s="48"/>
      <c r="H9" s="48"/>
    </row>
    <row r="10" spans="1:8" s="46" customFormat="1" ht="12" customHeight="1" x14ac:dyDescent="0.35">
      <c r="A10" s="49" t="s">
        <v>111</v>
      </c>
      <c r="B10" s="49"/>
      <c r="C10" s="49"/>
      <c r="D10" s="49"/>
      <c r="E10" s="49"/>
      <c r="F10" s="49"/>
      <c r="G10" s="49"/>
      <c r="H10" s="49"/>
    </row>
    <row r="11" spans="1:8" s="46" customFormat="1" ht="12" customHeight="1" thickBot="1" x14ac:dyDescent="0.4">
      <c r="A11" s="45"/>
      <c r="B11" s="45"/>
      <c r="C11" s="45"/>
      <c r="D11" s="45"/>
      <c r="E11" s="45"/>
      <c r="F11" s="45"/>
      <c r="G11" s="45"/>
      <c r="H11" s="45"/>
    </row>
    <row r="12" spans="1:8" s="54" customFormat="1" ht="36" customHeight="1" thickBot="1" x14ac:dyDescent="0.4">
      <c r="A12" s="50" t="s">
        <v>30</v>
      </c>
      <c r="B12" s="51" t="s">
        <v>31</v>
      </c>
      <c r="C12" s="52"/>
      <c r="D12" s="53"/>
      <c r="E12" s="50" t="s">
        <v>26</v>
      </c>
      <c r="F12" s="50" t="s">
        <v>112</v>
      </c>
      <c r="G12" s="50" t="s">
        <v>24</v>
      </c>
      <c r="H12" s="50" t="s">
        <v>25</v>
      </c>
    </row>
    <row r="13" spans="1:8" ht="12" customHeight="1" x14ac:dyDescent="0.35">
      <c r="A13" s="55" t="s">
        <v>0</v>
      </c>
      <c r="B13" s="56" t="s">
        <v>71</v>
      </c>
      <c r="C13" s="57"/>
      <c r="D13" s="58"/>
      <c r="E13" s="59" t="s">
        <v>68</v>
      </c>
      <c r="F13" s="60">
        <v>8147</v>
      </c>
      <c r="G13" s="95"/>
      <c r="H13" s="61">
        <f t="shared" ref="H13:H28" si="0">SUM(F13*G13)</f>
        <v>0</v>
      </c>
    </row>
    <row r="14" spans="1:8" ht="12" customHeight="1" x14ac:dyDescent="0.35">
      <c r="A14" s="63" t="s">
        <v>88</v>
      </c>
      <c r="B14" s="64" t="s">
        <v>72</v>
      </c>
      <c r="C14" s="65"/>
      <c r="D14" s="66"/>
      <c r="E14" s="67" t="s">
        <v>68</v>
      </c>
      <c r="F14" s="68">
        <v>36</v>
      </c>
      <c r="G14" s="96"/>
      <c r="H14" s="69">
        <f t="shared" ref="H14:H21" si="1">SUM(F14*G14)</f>
        <v>0</v>
      </c>
    </row>
    <row r="15" spans="1:8" s="54" customFormat="1" ht="12" customHeight="1" x14ac:dyDescent="0.35">
      <c r="A15" s="63" t="s">
        <v>89</v>
      </c>
      <c r="B15" s="64" t="s">
        <v>69</v>
      </c>
      <c r="C15" s="65"/>
      <c r="D15" s="66"/>
      <c r="E15" s="67" t="s">
        <v>68</v>
      </c>
      <c r="F15" s="68">
        <v>12</v>
      </c>
      <c r="G15" s="96"/>
      <c r="H15" s="69">
        <f t="shared" si="1"/>
        <v>0</v>
      </c>
    </row>
    <row r="16" spans="1:8" s="54" customFormat="1" ht="12" customHeight="1" x14ac:dyDescent="0.35">
      <c r="A16" s="63" t="s">
        <v>44</v>
      </c>
      <c r="B16" s="64" t="s">
        <v>73</v>
      </c>
      <c r="C16" s="65"/>
      <c r="D16" s="66"/>
      <c r="E16" s="67" t="s">
        <v>68</v>
      </c>
      <c r="F16" s="68">
        <f>260+18</f>
        <v>278</v>
      </c>
      <c r="G16" s="96"/>
      <c r="H16" s="69">
        <f t="shared" si="1"/>
        <v>0</v>
      </c>
    </row>
    <row r="17" spans="1:8" ht="12" customHeight="1" x14ac:dyDescent="0.35">
      <c r="A17" s="63" t="s">
        <v>45</v>
      </c>
      <c r="B17" s="64" t="s">
        <v>74</v>
      </c>
      <c r="C17" s="65"/>
      <c r="D17" s="66"/>
      <c r="E17" s="67" t="s">
        <v>68</v>
      </c>
      <c r="F17" s="68">
        <v>359</v>
      </c>
      <c r="G17" s="96"/>
      <c r="H17" s="69">
        <f t="shared" si="1"/>
        <v>0</v>
      </c>
    </row>
    <row r="18" spans="1:8" s="54" customFormat="1" ht="12" customHeight="1" x14ac:dyDescent="0.35">
      <c r="A18" s="63" t="s">
        <v>46</v>
      </c>
      <c r="B18" s="64" t="s">
        <v>75</v>
      </c>
      <c r="C18" s="65"/>
      <c r="D18" s="66"/>
      <c r="E18" s="67" t="s">
        <v>68</v>
      </c>
      <c r="F18" s="68">
        <f>576+236+275+486+488+311+344+504+127+371+431+387</f>
        <v>4536</v>
      </c>
      <c r="G18" s="96"/>
      <c r="H18" s="69">
        <f t="shared" si="1"/>
        <v>0</v>
      </c>
    </row>
    <row r="19" spans="1:8" s="54" customFormat="1" ht="12" customHeight="1" x14ac:dyDescent="0.35">
      <c r="A19" s="63" t="s">
        <v>47</v>
      </c>
      <c r="B19" s="64" t="s">
        <v>76</v>
      </c>
      <c r="C19" s="65"/>
      <c r="D19" s="66"/>
      <c r="E19" s="67" t="s">
        <v>68</v>
      </c>
      <c r="F19" s="68">
        <v>7161</v>
      </c>
      <c r="G19" s="96"/>
      <c r="H19" s="69">
        <f t="shared" si="1"/>
        <v>0</v>
      </c>
    </row>
    <row r="20" spans="1:8" ht="12" customHeight="1" x14ac:dyDescent="0.35">
      <c r="A20" s="63" t="s">
        <v>56</v>
      </c>
      <c r="B20" s="64" t="s">
        <v>77</v>
      </c>
      <c r="C20" s="65"/>
      <c r="D20" s="66"/>
      <c r="E20" s="67" t="s">
        <v>68</v>
      </c>
      <c r="F20" s="68">
        <f>2176+1127+10+1162+1926+1753+1172+1315+2767+444+4909+4873+1457</f>
        <v>25091</v>
      </c>
      <c r="G20" s="96"/>
      <c r="H20" s="69">
        <f t="shared" si="1"/>
        <v>0</v>
      </c>
    </row>
    <row r="21" spans="1:8" ht="12" customHeight="1" x14ac:dyDescent="0.35">
      <c r="A21" s="63" t="s">
        <v>57</v>
      </c>
      <c r="B21" s="70" t="s">
        <v>82</v>
      </c>
      <c r="C21" s="71"/>
      <c r="D21" s="72"/>
      <c r="E21" s="67" t="s">
        <v>68</v>
      </c>
      <c r="F21" s="68">
        <v>10</v>
      </c>
      <c r="G21" s="96"/>
      <c r="H21" s="69">
        <f t="shared" si="1"/>
        <v>0</v>
      </c>
    </row>
    <row r="22" spans="1:8" s="54" customFormat="1" ht="12" customHeight="1" x14ac:dyDescent="0.35">
      <c r="A22" s="63" t="s">
        <v>58</v>
      </c>
      <c r="B22" s="70" t="s">
        <v>83</v>
      </c>
      <c r="C22" s="71"/>
      <c r="D22" s="72"/>
      <c r="E22" s="67" t="s">
        <v>68</v>
      </c>
      <c r="F22" s="68">
        <f>90+91+88+87+86</f>
        <v>442</v>
      </c>
      <c r="G22" s="96"/>
      <c r="H22" s="69">
        <f t="shared" si="0"/>
        <v>0</v>
      </c>
    </row>
    <row r="23" spans="1:8" s="54" customFormat="1" ht="12" customHeight="1" x14ac:dyDescent="0.35">
      <c r="A23" s="63" t="s">
        <v>62</v>
      </c>
      <c r="B23" s="70" t="s">
        <v>84</v>
      </c>
      <c r="C23" s="71"/>
      <c r="D23" s="72"/>
      <c r="E23" s="67" t="s">
        <v>68</v>
      </c>
      <c r="F23" s="68">
        <v>407</v>
      </c>
      <c r="G23" s="96"/>
      <c r="H23" s="69">
        <f t="shared" si="0"/>
        <v>0</v>
      </c>
    </row>
    <row r="24" spans="1:8" ht="12" customHeight="1" x14ac:dyDescent="0.35">
      <c r="A24" s="63" t="s">
        <v>63</v>
      </c>
      <c r="B24" s="70" t="s">
        <v>85</v>
      </c>
      <c r="C24" s="71"/>
      <c r="D24" s="72"/>
      <c r="E24" s="67" t="s">
        <v>68</v>
      </c>
      <c r="F24" s="68">
        <v>4874</v>
      </c>
      <c r="G24" s="96"/>
      <c r="H24" s="69">
        <f t="shared" si="0"/>
        <v>0</v>
      </c>
    </row>
    <row r="25" spans="1:8" ht="12" customHeight="1" x14ac:dyDescent="0.35">
      <c r="A25" s="63" t="s">
        <v>64</v>
      </c>
      <c r="B25" s="70" t="s">
        <v>86</v>
      </c>
      <c r="C25" s="71"/>
      <c r="D25" s="72"/>
      <c r="E25" s="67" t="s">
        <v>68</v>
      </c>
      <c r="F25" s="68">
        <v>3</v>
      </c>
      <c r="G25" s="96"/>
      <c r="H25" s="69">
        <f>SUM(F25*G25)</f>
        <v>0</v>
      </c>
    </row>
    <row r="26" spans="1:8" s="54" customFormat="1" ht="24" customHeight="1" x14ac:dyDescent="0.35">
      <c r="A26" s="63" t="s">
        <v>65</v>
      </c>
      <c r="B26" s="70" t="s">
        <v>87</v>
      </c>
      <c r="C26" s="71"/>
      <c r="D26" s="72"/>
      <c r="E26" s="67" t="s">
        <v>68</v>
      </c>
      <c r="F26" s="68">
        <v>6</v>
      </c>
      <c r="G26" s="96"/>
      <c r="H26" s="69">
        <f t="shared" si="0"/>
        <v>0</v>
      </c>
    </row>
    <row r="27" spans="1:8" s="54" customFormat="1" ht="12" customHeight="1" x14ac:dyDescent="0.35">
      <c r="A27" s="63" t="s">
        <v>66</v>
      </c>
      <c r="B27" s="64" t="s">
        <v>78</v>
      </c>
      <c r="C27" s="65"/>
      <c r="D27" s="66"/>
      <c r="E27" s="67" t="s">
        <v>68</v>
      </c>
      <c r="F27" s="68">
        <v>2</v>
      </c>
      <c r="G27" s="96"/>
      <c r="H27" s="69">
        <f t="shared" si="0"/>
        <v>0</v>
      </c>
    </row>
    <row r="28" spans="1:8" ht="12" customHeight="1" thickBot="1" x14ac:dyDescent="0.4">
      <c r="A28" s="63" t="s">
        <v>67</v>
      </c>
      <c r="B28" s="64" t="s">
        <v>79</v>
      </c>
      <c r="C28" s="65"/>
      <c r="D28" s="66"/>
      <c r="E28" s="67" t="s">
        <v>68</v>
      </c>
      <c r="F28" s="68">
        <v>43</v>
      </c>
      <c r="G28" s="96"/>
      <c r="H28" s="69">
        <f t="shared" si="0"/>
        <v>0</v>
      </c>
    </row>
    <row r="29" spans="1:8" ht="12" customHeight="1" x14ac:dyDescent="0.35">
      <c r="A29" s="73" t="s">
        <v>41</v>
      </c>
      <c r="B29" s="74"/>
      <c r="C29" s="74"/>
      <c r="D29" s="74"/>
      <c r="E29" s="74"/>
      <c r="F29" s="74"/>
      <c r="G29" s="75"/>
      <c r="H29" s="76">
        <f>SUM(H13:H28)</f>
        <v>0</v>
      </c>
    </row>
    <row r="30" spans="1:8" ht="12" customHeight="1" x14ac:dyDescent="0.35">
      <c r="A30" s="77" t="s">
        <v>42</v>
      </c>
      <c r="B30" s="78"/>
      <c r="C30" s="78"/>
      <c r="D30" s="78"/>
      <c r="E30" s="78"/>
      <c r="F30" s="78"/>
      <c r="G30" s="79"/>
      <c r="H30" s="97"/>
    </row>
    <row r="31" spans="1:8" ht="12" customHeight="1" thickBot="1" x14ac:dyDescent="0.4">
      <c r="A31" s="80" t="s">
        <v>43</v>
      </c>
      <c r="B31" s="81"/>
      <c r="C31" s="81"/>
      <c r="D31" s="81"/>
      <c r="E31" s="81"/>
      <c r="F31" s="81"/>
      <c r="G31" s="82"/>
      <c r="H31" s="83">
        <f>SUM(H29:H30)</f>
        <v>0</v>
      </c>
    </row>
    <row r="32" spans="1:8" ht="24" customHeight="1" thickBot="1" x14ac:dyDescent="0.4">
      <c r="A32" s="50" t="s">
        <v>30</v>
      </c>
      <c r="B32" s="51" t="s">
        <v>31</v>
      </c>
      <c r="C32" s="52"/>
      <c r="D32" s="53"/>
      <c r="E32" s="50" t="s">
        <v>26</v>
      </c>
      <c r="F32" s="84" t="s">
        <v>90</v>
      </c>
      <c r="G32" s="85" t="s">
        <v>91</v>
      </c>
      <c r="H32" s="86" t="s">
        <v>92</v>
      </c>
    </row>
    <row r="33" spans="1:8" s="54" customFormat="1" ht="12" customHeight="1" x14ac:dyDescent="0.35">
      <c r="A33" s="55" t="s">
        <v>0</v>
      </c>
      <c r="B33" s="56" t="s">
        <v>80</v>
      </c>
      <c r="C33" s="57"/>
      <c r="D33" s="58"/>
      <c r="E33" s="59" t="s">
        <v>68</v>
      </c>
      <c r="F33" s="98"/>
      <c r="G33" s="99"/>
      <c r="H33" s="100"/>
    </row>
    <row r="34" spans="1:8" s="54" customFormat="1" ht="12" customHeight="1" x14ac:dyDescent="0.35">
      <c r="A34" s="63" t="s">
        <v>88</v>
      </c>
      <c r="B34" s="64" t="s">
        <v>81</v>
      </c>
      <c r="C34" s="65"/>
      <c r="D34" s="66"/>
      <c r="E34" s="67" t="s">
        <v>68</v>
      </c>
      <c r="F34" s="101"/>
      <c r="G34" s="102"/>
      <c r="H34" s="103"/>
    </row>
    <row r="35" spans="1:8" ht="12" customHeight="1" thickBot="1" x14ac:dyDescent="0.4">
      <c r="A35" s="87" t="s">
        <v>89</v>
      </c>
      <c r="B35" s="88" t="s">
        <v>70</v>
      </c>
      <c r="C35" s="89"/>
      <c r="D35" s="90"/>
      <c r="E35" s="91" t="s">
        <v>68</v>
      </c>
      <c r="F35" s="104"/>
      <c r="G35" s="105"/>
      <c r="H35" s="106"/>
    </row>
    <row r="36" spans="1:8" s="46" customFormat="1" ht="12" customHeight="1" x14ac:dyDescent="0.35">
      <c r="A36" s="45"/>
      <c r="B36" s="45"/>
      <c r="C36" s="45"/>
      <c r="D36" s="45"/>
      <c r="E36" s="45"/>
      <c r="F36" s="45"/>
      <c r="G36" s="45"/>
      <c r="H36" s="45"/>
    </row>
    <row r="37" spans="1:8" s="93" customFormat="1" ht="12" customHeight="1" x14ac:dyDescent="0.35">
      <c r="A37" s="92" t="s">
        <v>54</v>
      </c>
      <c r="B37" s="92"/>
      <c r="C37" s="92"/>
      <c r="E37" s="94" t="s">
        <v>55</v>
      </c>
      <c r="F37" s="94"/>
      <c r="G37" s="94"/>
      <c r="H37" s="94"/>
    </row>
    <row r="38" spans="1:8" s="93" customFormat="1" ht="12" customHeight="1" x14ac:dyDescent="0.35">
      <c r="A38" s="107"/>
      <c r="B38" s="107"/>
      <c r="C38" s="107"/>
      <c r="F38" s="108"/>
      <c r="G38" s="108"/>
      <c r="H38" s="108"/>
    </row>
  </sheetData>
  <sheetProtection algorithmName="SHA-512" hashValue="Q1KqEmR8kFmanilCAH+N6UlAZ/adQ5V9I/2SSFBpRgfcMwt5qoI45+utW3AS0XhQBENRfvaLA+1+e7i7l4yL+w==" saltValue="QGbSsRNiuDzdeqWwLLzdpg==" spinCount="100000" sheet="1" objects="1" scenarios="1"/>
  <protectedRanges>
    <protectedRange sqref="G29:G32" name="Raspon4_3"/>
    <protectedRange sqref="G22:G23 G18:G19 G26:G27 G33:G34 G15:G16" name="Raspon4_1_1_1"/>
    <protectedRange sqref="G17 G28 G13:G14 G20:G21 G24:G25 G35" name="Raspon4_2_1"/>
  </protectedRanges>
  <mergeCells count="31">
    <mergeCell ref="A29:G29"/>
    <mergeCell ref="B22:D22"/>
    <mergeCell ref="B23:D23"/>
    <mergeCell ref="B24:D24"/>
    <mergeCell ref="B26:D26"/>
    <mergeCell ref="B27:D27"/>
    <mergeCell ref="B28:D28"/>
    <mergeCell ref="B25:D25"/>
    <mergeCell ref="A38:C38"/>
    <mergeCell ref="F38:H38"/>
    <mergeCell ref="A30:G30"/>
    <mergeCell ref="A37:C37"/>
    <mergeCell ref="E37:H37"/>
    <mergeCell ref="A31:G31"/>
    <mergeCell ref="B33:D33"/>
    <mergeCell ref="B34:D34"/>
    <mergeCell ref="B35:D35"/>
    <mergeCell ref="B32:D32"/>
    <mergeCell ref="A7:C7"/>
    <mergeCell ref="B12:D12"/>
    <mergeCell ref="A9:H9"/>
    <mergeCell ref="A10:H10"/>
    <mergeCell ref="B13:D13"/>
    <mergeCell ref="B19:D19"/>
    <mergeCell ref="B20:D20"/>
    <mergeCell ref="B21:D21"/>
    <mergeCell ref="B14:D14"/>
    <mergeCell ref="B15:D15"/>
    <mergeCell ref="B16:D16"/>
    <mergeCell ref="B17:D17"/>
    <mergeCell ref="B18:D18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Poziv na dostavu ponude</vt:lpstr>
      <vt:lpstr>Privitak 1.</vt:lpstr>
      <vt:lpstr>Privitak 2.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 Kruljac</dc:creator>
  <cp:lastModifiedBy>vkruljac</cp:lastModifiedBy>
  <cp:lastPrinted>2023-02-20T10:05:20Z</cp:lastPrinted>
  <dcterms:created xsi:type="dcterms:W3CDTF">2015-01-15T09:53:58Z</dcterms:created>
  <dcterms:modified xsi:type="dcterms:W3CDTF">2023-03-02T15:03:42Z</dcterms:modified>
</cp:coreProperties>
</file>