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ownloads\"/>
    </mc:Choice>
  </mc:AlternateContent>
  <bookViews>
    <workbookView xWindow="0" yWindow="0" windowWidth="14790" windowHeight="12000" tabRatio="842" activeTab="6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2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nijii">[2]Labels!$K$2:$K$25</definedName>
    <definedName name="Podrucje" localSheetId="2">[1]Labels!$P$2:$P$7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publikacije'!$A$1:$M$24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[1]Labels!$K$2:$K$25</definedName>
    <definedName name="zvanja" localSheetId="7">[1]Labels!$K$2:$K$25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26" i="18" l="1"/>
  <c r="L4" i="18"/>
  <c r="L5" i="18"/>
  <c r="L6" i="18"/>
  <c r="L7" i="18"/>
  <c r="L8" i="18"/>
  <c r="L9" i="18"/>
  <c r="L10" i="18"/>
  <c r="L11" i="18"/>
  <c r="L12" i="18"/>
  <c r="L3" i="18"/>
  <c r="P29" i="18"/>
  <c r="P32" i="18"/>
  <c r="P26" i="18"/>
  <c r="P25" i="18"/>
  <c r="P14" i="18" l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L13" i="18"/>
  <c r="L27" i="18" s="1"/>
</calcChain>
</file>

<file path=xl/sharedStrings.xml><?xml version="1.0" encoding="utf-8"?>
<sst xmlns="http://schemas.openxmlformats.org/spreadsheetml/2006/main" count="429" uniqueCount="237">
  <si>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</si>
  <si>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</si>
  <si>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</si>
  <si>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</si>
  <si>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</si>
  <si>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</si>
  <si>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</si>
  <si>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</si>
  <si>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</si>
  <si>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</si>
  <si>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</si>
  <si>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</si>
  <si>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</si>
  <si>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</si>
  <si>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</si>
  <si>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</si>
  <si>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</si>
  <si>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</si>
  <si>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</si>
  <si>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</si>
  <si>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</si>
  <si>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</si>
  <si>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</si>
  <si>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</si>
  <si>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</si>
  <si>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</si>
  <si>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</si>
  <si>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</si>
  <si>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</si>
  <si>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</si>
  <si>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</si>
  <si>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</si>
  <si>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</si>
  <si>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</si>
  <si>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</si>
  <si>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</si>
  <si>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</si>
  <si>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</si>
  <si>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</si>
  <si>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</si>
  <si>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</si>
  <si>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</si>
  <si>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</si>
  <si>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</si>
  <si>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</si>
  <si>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</si>
  <si>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</si>
  <si>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</si>
  <si>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</si>
  <si>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</si>
  <si>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</si>
  <si>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</si>
  <si>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</si>
  <si>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</si>
  <si>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</si>
  <si>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</si>
  <si>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</si>
  <si>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</si>
  <si>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</si>
  <si>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</si>
  <si>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</si>
  <si>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</si>
  <si>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</si>
  <si>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</si>
  <si>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</si>
  <si>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</si>
  <si>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</si>
  <si>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</si>
  <si>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</si>
  <si>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</si>
  <si>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</si>
  <si>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</si>
  <si>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</si>
  <si>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</si>
  <si>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</si>
  <si>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</si>
  <si>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</si>
  <si>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</si>
  <si>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</si>
  <si>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</si>
  <si>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</si>
  <si>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</si>
  <si>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</si>
  <si>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</si>
  <si>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</si>
  <si>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</si>
  <si>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</si>
  <si>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</si>
  <si>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</si>
  <si>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</si>
  <si>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</si>
  <si>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</si>
  <si>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</si>
  <si>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</si>
  <si>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</si>
  <si>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</si>
  <si>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</si>
  <si>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</si>
  <si>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</si>
  <si>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</si>
  <si>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</si>
  <si>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</si>
  <si>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</si>
  <si>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</si>
  <si>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</si>
  <si>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</si>
  <si>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</si>
  <si>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</si>
  <si>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</si>
  <si>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</si>
  <si>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</si>
  <si>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</si>
  <si>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</si>
  <si>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</si>
  <si>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</si>
  <si>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</si>
  <si>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</si>
  <si>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</si>
  <si>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</si>
  <si>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</si>
  <si>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</si>
  <si>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</si>
  <si>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</si>
  <si>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</si>
  <si>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</si>
  <si>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</si>
  <si>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</si>
  <si>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</si>
  <si>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</si>
  <si>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</si>
  <si>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</si>
  <si>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</si>
  <si>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</si>
  <si>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</si>
  <si>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</si>
  <si>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</si>
  <si>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</si>
  <si>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</si>
  <si>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</si>
  <si>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</si>
  <si>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</si>
  <si>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</si>
  <si>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</si>
  <si>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</si>
  <si>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</si>
  <si>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</si>
  <si>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</si>
  <si>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</si>
  <si>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</si>
  <si>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</si>
  <si>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</si>
  <si>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</si>
  <si>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</si>
  <si>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</si>
  <si>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</si>
  <si>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</si>
  <si>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</si>
  <si>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</si>
  <si>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</si>
  <si>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</si>
  <si>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</si>
  <si>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</si>
  <si>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</si>
  <si>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</si>
  <si>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</si>
  <si>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</si>
  <si>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</si>
  <si>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</si>
  <si>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</si>
  <si>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</si>
  <si>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</si>
  <si>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</si>
  <si>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</si>
  <si>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</si>
  <si>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</si>
  <si>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</si>
  <si>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</si>
  <si>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</si>
  <si>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</si>
  <si>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</si>
  <si>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</si>
  <si>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</si>
  <si>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</si>
  <si>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>A</t>
  </si>
  <si>
    <t>B</t>
  </si>
  <si>
    <t>C</t>
  </si>
  <si>
    <t xml:space="preserve">Ukupno bodova </t>
  </si>
  <si>
    <t>Suma bodova voditelja</t>
  </si>
  <si>
    <t>Suma bodova suradnika</t>
  </si>
  <si>
    <t>Ukupno bodova prijave</t>
  </si>
  <si>
    <t>Broj autora</t>
  </si>
  <si>
    <t>Kvartil</t>
  </si>
  <si>
    <t>Staro</t>
  </si>
  <si>
    <t>Novo</t>
  </si>
  <si>
    <t>kvartil I abc</t>
  </si>
  <si>
    <t>staro</t>
  </si>
  <si>
    <t>novo</t>
  </si>
  <si>
    <t>Godina izdanja</t>
  </si>
  <si>
    <t>Broj časopisa i stranice</t>
  </si>
  <si>
    <t>Časopis ili konferencija</t>
  </si>
  <si>
    <t>Naslov rada</t>
  </si>
  <si>
    <t>Kategorija (A, B, C)</t>
  </si>
  <si>
    <t>Autori</t>
  </si>
  <si>
    <t>Redni broj</t>
  </si>
  <si>
    <t>Poveznica na rad (doi)</t>
  </si>
  <si>
    <t>10.</t>
  </si>
  <si>
    <t>Staro -do 28.03.2017 ili nakon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</si>
  <si>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</si>
  <si>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</si>
  <si>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</si>
  <si>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</si>
  <si>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</si>
  <si>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</si>
  <si>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</si>
  <si>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</si>
  <si>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</si>
  <si>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</si>
  <si>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</si>
  <si>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</si>
  <si>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</si>
  <si>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</si>
  <si>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</si>
  <si>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</si>
  <si>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</si>
  <si>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</si>
  <si>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</si>
  <si>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</si>
  <si>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</si>
  <si>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</si>
  <si>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</si>
  <si>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</si>
  <si>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</si>
  <si>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GIM</t>
  </si>
  <si>
    <t>STR</t>
  </si>
  <si>
    <t>PRIJAVA ZA POTPORU ZNANSTVENIM I UMJETNIČKIM ISTRAŽIVANJIMA U 2023. GODINI</t>
  </si>
  <si>
    <t>Iznos u eurima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</si>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</sst>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8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G_1_PRIJAVNI_OBRAZAC_2021_TEHNI&#268;KO%20PODRU&#268;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</row>
        <row r="3">
          <cell r="K3" t="str">
            <v>Akademik</v>
          </cell>
        </row>
        <row r="4">
          <cell r="K4" t="str">
            <v>Redoviti profesor u trajnom zvanju</v>
          </cell>
        </row>
        <row r="5">
          <cell r="K5" t="str">
            <v>Redoviti profesor</v>
          </cell>
        </row>
        <row r="6">
          <cell r="K6" t="str">
            <v>Izvanredni profesor</v>
          </cell>
        </row>
        <row r="7">
          <cell r="K7" t="str">
            <v>Znanstveni savjetnik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V20" sqref="V20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5" t="s">
        <v>234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34" ht="15" customHeight="1" x14ac:dyDescent="0.25">
      <c r="A2" s="8"/>
      <c r="B2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34" ht="15" customHeight="1" x14ac:dyDescent="0.25">
      <c r="A3" s="8"/>
      <c r="B3" s="8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34" ht="23.25" customHeight="1" x14ac:dyDescent="0.25">
      <c r="A4" s="8"/>
      <c r="B4" s="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34" ht="23.25" customHeight="1" x14ac:dyDescent="0.25">
      <c r="A5" s="8"/>
      <c r="B5" s="8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40" t="s">
        <v>129</v>
      </c>
      <c r="B7" s="141"/>
      <c r="C7" s="141"/>
      <c r="D7" s="141"/>
      <c r="E7" s="165" t="str">
        <f>IF(A7&lt;&gt;"",VLOOKUP(A7,Labels!A2:C39,3,FALSE),"")</f>
        <v>104. brigade 3</v>
      </c>
      <c r="F7" s="165"/>
      <c r="G7" s="165"/>
      <c r="H7" s="165">
        <f>IF(A7&lt;&gt;"",VLOOKUP(A7,Labels!A2:D39,4,FALSE),"")</f>
        <v>42000</v>
      </c>
      <c r="I7" s="165"/>
      <c r="J7" s="165" t="str">
        <f>IF(A7&lt;&gt;"",VLOOKUP(A7,Labels!A2:E39,5,FALSE),"")</f>
        <v>Varaždin</v>
      </c>
      <c r="K7" s="165"/>
      <c r="L7" s="165">
        <f>IF(A7&lt;&gt;"",VLOOKUP(A7,Labels!A2:B39,2,),"")</f>
        <v>59624928052</v>
      </c>
      <c r="M7" s="165"/>
    </row>
    <row r="8" spans="1:34" x14ac:dyDescent="0.25">
      <c r="A8" s="152" t="s">
        <v>10</v>
      </c>
      <c r="B8" s="152"/>
      <c r="C8" s="152"/>
      <c r="D8" s="152"/>
      <c r="E8" s="167" t="s">
        <v>4</v>
      </c>
      <c r="F8" s="167"/>
      <c r="G8" s="167"/>
      <c r="H8" s="166" t="s">
        <v>70</v>
      </c>
      <c r="I8" s="166"/>
      <c r="J8" s="166" t="s">
        <v>71</v>
      </c>
      <c r="K8" s="166"/>
      <c r="L8" s="164" t="s">
        <v>2</v>
      </c>
      <c r="M8" s="164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1"/>
      <c r="K10" s="61"/>
      <c r="L10" s="61"/>
      <c r="M10" s="61"/>
    </row>
    <row r="11" spans="1:34" ht="15" customHeight="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34" x14ac:dyDescent="0.2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AC12" s="102">
        <f>A11</f>
        <v>0</v>
      </c>
      <c r="AD12" s="102"/>
      <c r="AE12" s="102"/>
      <c r="AF12" s="102"/>
      <c r="AG12" s="102"/>
      <c r="AH12" s="102"/>
    </row>
    <row r="13" spans="1:34" x14ac:dyDescent="0.25">
      <c r="A13" s="151" t="s">
        <v>208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AC13" s="102"/>
      <c r="AD13" s="102"/>
      <c r="AE13" s="102"/>
      <c r="AF13" s="102"/>
      <c r="AG13" s="102"/>
      <c r="AH13" s="102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9"/>
      <c r="K14" s="49"/>
      <c r="L14" s="49"/>
      <c r="M14" s="49"/>
      <c r="AC14" s="102"/>
      <c r="AD14" s="102"/>
      <c r="AE14" s="102"/>
      <c r="AF14" s="102"/>
      <c r="AG14" s="102"/>
      <c r="AH14" s="102"/>
    </row>
    <row r="15" spans="1:34" x14ac:dyDescent="0.25">
      <c r="A15" s="143" t="s">
        <v>38</v>
      </c>
      <c r="B15" s="143"/>
      <c r="C15" s="143"/>
      <c r="D15" s="33"/>
      <c r="E15" s="33"/>
      <c r="F15" s="161">
        <f>COUNTA(I19)+COUNTA(I25:I31)</f>
        <v>0</v>
      </c>
      <c r="G15" s="162"/>
      <c r="H15" s="162"/>
      <c r="I15" s="33"/>
      <c r="J15" s="61"/>
      <c r="K15" s="163">
        <f>'D. Financijski plan'!F2</f>
        <v>0</v>
      </c>
      <c r="L15" s="163"/>
      <c r="M15" s="163"/>
      <c r="AC15" s="102"/>
      <c r="AD15" s="102"/>
      <c r="AE15" s="102"/>
      <c r="AF15" s="102"/>
      <c r="AG15" s="102"/>
      <c r="AH15" s="102"/>
    </row>
    <row r="16" spans="1:34" x14ac:dyDescent="0.25">
      <c r="A16" s="152" t="s">
        <v>54</v>
      </c>
      <c r="B16" s="152"/>
      <c r="C16" s="152"/>
      <c r="D16" s="25"/>
      <c r="E16" s="25"/>
      <c r="F16" s="152" t="s">
        <v>68</v>
      </c>
      <c r="G16" s="152"/>
      <c r="H16" s="152"/>
      <c r="I16" s="25"/>
      <c r="J16" s="61"/>
      <c r="K16" s="152" t="s">
        <v>69</v>
      </c>
      <c r="L16" s="152"/>
      <c r="M16" s="152"/>
      <c r="AC16" s="102"/>
      <c r="AD16" s="102"/>
      <c r="AE16" s="102"/>
      <c r="AF16" s="102"/>
      <c r="AG16" s="102"/>
      <c r="AH16" s="102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1"/>
      <c r="K17" s="49"/>
      <c r="L17" s="49"/>
      <c r="M17" s="49"/>
      <c r="AC17" s="102"/>
      <c r="AD17" s="102"/>
      <c r="AE17" s="102"/>
      <c r="AF17" s="102"/>
      <c r="AG17" s="102"/>
      <c r="AH17" s="102"/>
    </row>
    <row r="18" spans="1:34" ht="17.25" customHeight="1" x14ac:dyDescent="0.25">
      <c r="A18" s="46" t="s">
        <v>131</v>
      </c>
      <c r="B18" s="46"/>
      <c r="C18" s="46"/>
      <c r="D18" s="25"/>
      <c r="E18" s="25"/>
      <c r="F18" s="25"/>
      <c r="G18" s="25"/>
      <c r="H18" s="25"/>
      <c r="I18" s="25"/>
      <c r="J18" s="61"/>
      <c r="K18" s="61"/>
      <c r="L18" s="61"/>
      <c r="M18" s="61"/>
      <c r="AC18" s="102"/>
      <c r="AD18" s="102"/>
      <c r="AE18" s="102"/>
      <c r="AF18" s="102"/>
      <c r="AG18" s="102"/>
      <c r="AH18" s="102"/>
    </row>
    <row r="19" spans="1:34" ht="30" customHeight="1" x14ac:dyDescent="0.25">
      <c r="A19" s="153"/>
      <c r="B19" s="154"/>
      <c r="C19" s="153"/>
      <c r="D19" s="154"/>
      <c r="E19" s="154"/>
      <c r="F19" s="155"/>
      <c r="G19" s="156"/>
      <c r="H19" s="157"/>
      <c r="I19" s="40"/>
      <c r="J19" s="100"/>
      <c r="K19" s="158"/>
      <c r="L19" s="159"/>
      <c r="M19" s="160"/>
      <c r="AC19" s="102">
        <f>F19</f>
        <v>0</v>
      </c>
      <c r="AD19" s="102"/>
      <c r="AE19" s="102">
        <f>K19</f>
        <v>0</v>
      </c>
      <c r="AF19" s="102"/>
      <c r="AG19" s="102"/>
      <c r="AH19" s="102"/>
    </row>
    <row r="20" spans="1:34" x14ac:dyDescent="0.25">
      <c r="A20" s="152" t="s">
        <v>11</v>
      </c>
      <c r="B20" s="152"/>
      <c r="C20" s="152" t="s">
        <v>56</v>
      </c>
      <c r="D20" s="152"/>
      <c r="E20" s="152"/>
      <c r="F20" s="152" t="s">
        <v>16</v>
      </c>
      <c r="G20" s="152"/>
      <c r="H20" s="152"/>
      <c r="I20" s="34" t="s">
        <v>2</v>
      </c>
      <c r="J20" s="37" t="s">
        <v>55</v>
      </c>
      <c r="K20" s="151" t="s">
        <v>61</v>
      </c>
      <c r="L20" s="151"/>
      <c r="M20" s="151"/>
      <c r="AC20" s="102"/>
      <c r="AD20" s="102"/>
      <c r="AE20" s="102"/>
      <c r="AF20" s="102"/>
      <c r="AG20" s="102"/>
      <c r="AH20" s="102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1"/>
      <c r="K21" s="61"/>
      <c r="L21" s="61"/>
      <c r="M21" s="61"/>
      <c r="AC21" s="102"/>
      <c r="AD21" s="102"/>
      <c r="AE21" s="102"/>
      <c r="AF21" s="102"/>
      <c r="AG21" s="102"/>
      <c r="AH21" s="102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1"/>
      <c r="K22" s="61"/>
      <c r="L22" s="61"/>
      <c r="M22" s="61"/>
      <c r="AC22" s="102"/>
      <c r="AD22" s="102"/>
      <c r="AE22" s="102"/>
      <c r="AF22" s="102"/>
      <c r="AG22" s="102"/>
      <c r="AH22" s="102"/>
    </row>
    <row r="23" spans="1:34" ht="30" customHeight="1" x14ac:dyDescent="0.25">
      <c r="A23" s="32" t="s">
        <v>132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102"/>
      <c r="AD23" s="102"/>
      <c r="AE23" s="102"/>
      <c r="AF23" s="102"/>
      <c r="AG23" s="102"/>
      <c r="AH23" s="102"/>
    </row>
    <row r="24" spans="1:34" ht="17.25" customHeight="1" x14ac:dyDescent="0.25">
      <c r="A24" s="38" t="s">
        <v>57</v>
      </c>
      <c r="B24" s="143" t="s">
        <v>11</v>
      </c>
      <c r="C24" s="143"/>
      <c r="D24" s="143" t="s">
        <v>56</v>
      </c>
      <c r="E24" s="143"/>
      <c r="F24" s="143"/>
      <c r="G24" s="143" t="s">
        <v>16</v>
      </c>
      <c r="H24" s="143"/>
      <c r="I24" s="35" t="s">
        <v>2</v>
      </c>
      <c r="J24" s="48" t="s">
        <v>55</v>
      </c>
      <c r="K24" s="62" t="s">
        <v>59</v>
      </c>
      <c r="L24" s="150" t="s">
        <v>60</v>
      </c>
      <c r="M24" s="150"/>
      <c r="AC24" s="102"/>
      <c r="AD24" s="102"/>
      <c r="AE24" s="102"/>
      <c r="AF24" s="102"/>
      <c r="AG24" s="102"/>
      <c r="AH24" s="102"/>
    </row>
    <row r="25" spans="1:34" ht="30" customHeight="1" x14ac:dyDescent="0.25">
      <c r="A25" s="73" t="s">
        <v>58</v>
      </c>
      <c r="B25" s="139"/>
      <c r="C25" s="139"/>
      <c r="D25" s="137"/>
      <c r="E25" s="137"/>
      <c r="F25" s="137"/>
      <c r="G25" s="137"/>
      <c r="H25" s="137"/>
      <c r="I25" s="40"/>
      <c r="J25" s="40"/>
      <c r="K25" s="63"/>
      <c r="L25" s="138"/>
      <c r="M25" s="138"/>
      <c r="AC25" s="103">
        <f t="shared" ref="AC25:AC31" si="0">B25</f>
        <v>0</v>
      </c>
      <c r="AD25" s="102">
        <f>D25</f>
        <v>0</v>
      </c>
      <c r="AE25" s="102">
        <f>G25</f>
        <v>0</v>
      </c>
      <c r="AF25" s="103">
        <f>I25</f>
        <v>0</v>
      </c>
      <c r="AG25" s="103">
        <f>J25</f>
        <v>0</v>
      </c>
      <c r="AH25" s="102">
        <f>K25</f>
        <v>0</v>
      </c>
    </row>
    <row r="26" spans="1:34" ht="30" customHeight="1" x14ac:dyDescent="0.25">
      <c r="A26" s="73" t="s">
        <v>62</v>
      </c>
      <c r="B26" s="139"/>
      <c r="C26" s="139"/>
      <c r="D26" s="140"/>
      <c r="E26" s="141"/>
      <c r="F26" s="142"/>
      <c r="G26" s="137"/>
      <c r="H26" s="137"/>
      <c r="I26" s="40"/>
      <c r="J26" s="40"/>
      <c r="K26" s="63"/>
      <c r="L26" s="138"/>
      <c r="M26" s="138"/>
      <c r="AC26" s="103">
        <f t="shared" si="0"/>
        <v>0</v>
      </c>
      <c r="AD26" s="102">
        <f t="shared" ref="AD26:AD31" si="1">D26</f>
        <v>0</v>
      </c>
      <c r="AE26" s="102">
        <f t="shared" ref="AE26:AE31" si="2">G26</f>
        <v>0</v>
      </c>
      <c r="AF26" s="103">
        <f t="shared" ref="AF26:AF31" si="3">I26</f>
        <v>0</v>
      </c>
      <c r="AG26" s="103">
        <f t="shared" ref="AG26:AG31" si="4">J26</f>
        <v>0</v>
      </c>
      <c r="AH26" s="102">
        <f t="shared" ref="AH26:AH31" si="5">K26</f>
        <v>0</v>
      </c>
    </row>
    <row r="27" spans="1:34" ht="30" customHeight="1" x14ac:dyDescent="0.25">
      <c r="A27" s="73" t="s">
        <v>63</v>
      </c>
      <c r="B27" s="139"/>
      <c r="C27" s="139"/>
      <c r="D27" s="137"/>
      <c r="E27" s="137"/>
      <c r="F27" s="137"/>
      <c r="G27" s="137"/>
      <c r="H27" s="137"/>
      <c r="I27" s="40"/>
      <c r="J27" s="40"/>
      <c r="K27" s="63"/>
      <c r="L27" s="138"/>
      <c r="M27" s="138"/>
      <c r="AC27" s="103">
        <f t="shared" si="0"/>
        <v>0</v>
      </c>
      <c r="AD27" s="102">
        <f t="shared" si="1"/>
        <v>0</v>
      </c>
      <c r="AE27" s="102">
        <f t="shared" si="2"/>
        <v>0</v>
      </c>
      <c r="AF27" s="103">
        <f t="shared" si="3"/>
        <v>0</v>
      </c>
      <c r="AG27" s="103">
        <f t="shared" si="4"/>
        <v>0</v>
      </c>
      <c r="AH27" s="102">
        <f t="shared" si="5"/>
        <v>0</v>
      </c>
    </row>
    <row r="28" spans="1:34" ht="30" customHeight="1" x14ac:dyDescent="0.25">
      <c r="A28" s="73" t="s">
        <v>64</v>
      </c>
      <c r="B28" s="139"/>
      <c r="C28" s="139"/>
      <c r="D28" s="137"/>
      <c r="E28" s="137"/>
      <c r="F28" s="137"/>
      <c r="G28" s="137"/>
      <c r="H28" s="137"/>
      <c r="I28" s="40"/>
      <c r="J28" s="40"/>
      <c r="K28" s="63"/>
      <c r="L28" s="138"/>
      <c r="M28" s="138"/>
      <c r="AC28" s="103">
        <f t="shared" si="0"/>
        <v>0</v>
      </c>
      <c r="AD28" s="102">
        <f t="shared" si="1"/>
        <v>0</v>
      </c>
      <c r="AE28" s="102">
        <f t="shared" si="2"/>
        <v>0</v>
      </c>
      <c r="AF28" s="103">
        <f t="shared" si="3"/>
        <v>0</v>
      </c>
      <c r="AG28" s="103">
        <f t="shared" si="4"/>
        <v>0</v>
      </c>
      <c r="AH28" s="102">
        <f t="shared" si="5"/>
        <v>0</v>
      </c>
    </row>
    <row r="29" spans="1:34" ht="30" customHeight="1" x14ac:dyDescent="0.25">
      <c r="A29" s="73" t="s">
        <v>65</v>
      </c>
      <c r="B29" s="139"/>
      <c r="C29" s="139"/>
      <c r="D29" s="137"/>
      <c r="E29" s="137"/>
      <c r="F29" s="137"/>
      <c r="G29" s="137"/>
      <c r="H29" s="137"/>
      <c r="I29" s="40"/>
      <c r="J29" s="40"/>
      <c r="K29" s="63"/>
      <c r="L29" s="138"/>
      <c r="M29" s="138"/>
      <c r="AC29" s="103">
        <f t="shared" si="0"/>
        <v>0</v>
      </c>
      <c r="AD29" s="102">
        <f t="shared" si="1"/>
        <v>0</v>
      </c>
      <c r="AE29" s="102">
        <f t="shared" si="2"/>
        <v>0</v>
      </c>
      <c r="AF29" s="103">
        <f t="shared" si="3"/>
        <v>0</v>
      </c>
      <c r="AG29" s="103">
        <f t="shared" si="4"/>
        <v>0</v>
      </c>
      <c r="AH29" s="102">
        <f t="shared" si="5"/>
        <v>0</v>
      </c>
    </row>
    <row r="30" spans="1:34" ht="30" customHeight="1" x14ac:dyDescent="0.25">
      <c r="A30" s="73" t="s">
        <v>66</v>
      </c>
      <c r="B30" s="139"/>
      <c r="C30" s="139"/>
      <c r="D30" s="137"/>
      <c r="E30" s="137"/>
      <c r="F30" s="137"/>
      <c r="G30" s="137"/>
      <c r="H30" s="137"/>
      <c r="I30" s="40"/>
      <c r="J30" s="40"/>
      <c r="K30" s="63"/>
      <c r="L30" s="138"/>
      <c r="M30" s="138"/>
      <c r="AC30" s="103">
        <f t="shared" si="0"/>
        <v>0</v>
      </c>
      <c r="AD30" s="102">
        <f t="shared" si="1"/>
        <v>0</v>
      </c>
      <c r="AE30" s="102">
        <f t="shared" si="2"/>
        <v>0</v>
      </c>
      <c r="AF30" s="103">
        <f t="shared" si="3"/>
        <v>0</v>
      </c>
      <c r="AG30" s="103">
        <f t="shared" si="4"/>
        <v>0</v>
      </c>
      <c r="AH30" s="102">
        <f t="shared" si="5"/>
        <v>0</v>
      </c>
    </row>
    <row r="31" spans="1:34" ht="30" customHeight="1" x14ac:dyDescent="0.25">
      <c r="A31" s="73" t="s">
        <v>67</v>
      </c>
      <c r="B31" s="139"/>
      <c r="C31" s="139"/>
      <c r="D31" s="137"/>
      <c r="E31" s="137"/>
      <c r="F31" s="137"/>
      <c r="G31" s="137"/>
      <c r="H31" s="137"/>
      <c r="I31" s="40"/>
      <c r="J31" s="40"/>
      <c r="K31" s="63"/>
      <c r="L31" s="138"/>
      <c r="M31" s="138"/>
      <c r="AC31" s="103">
        <f t="shared" si="0"/>
        <v>0</v>
      </c>
      <c r="AD31" s="102">
        <f t="shared" si="1"/>
        <v>0</v>
      </c>
      <c r="AE31" s="102">
        <f t="shared" si="2"/>
        <v>0</v>
      </c>
      <c r="AF31" s="103">
        <f t="shared" si="3"/>
        <v>0</v>
      </c>
      <c r="AG31" s="103">
        <f t="shared" si="4"/>
        <v>0</v>
      </c>
      <c r="AH31" s="102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1"/>
      <c r="K32" s="61"/>
      <c r="L32" s="61"/>
      <c r="M32" s="61"/>
    </row>
    <row r="33" spans="1:13" ht="48.75" hidden="1" customHeight="1" x14ac:dyDescent="0.25">
      <c r="A33" s="82"/>
      <c r="B33" s="27"/>
      <c r="C33" s="27"/>
      <c r="D33" s="26"/>
      <c r="E33" s="26"/>
      <c r="F33" s="26"/>
      <c r="G33" s="27"/>
      <c r="H33" s="26"/>
      <c r="I33" s="26"/>
      <c r="J33" s="61"/>
      <c r="K33" s="61"/>
      <c r="L33" s="61"/>
      <c r="M33" s="61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1"/>
      <c r="K34" s="61"/>
      <c r="L34" s="61"/>
      <c r="M34" s="61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1"/>
      <c r="K35" s="61"/>
      <c r="L35" s="61"/>
      <c r="M35" s="61"/>
    </row>
    <row r="36" spans="1:13" ht="90.75" customHeight="1" x14ac:dyDescent="0.25">
      <c r="A36" s="148" t="s">
        <v>138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11.25" customHeight="1" x14ac:dyDescent="0.25">
      <c r="A37" s="27"/>
      <c r="B37" s="27"/>
      <c r="C37" s="27"/>
      <c r="D37" s="27"/>
      <c r="E37" s="74"/>
      <c r="F37" s="74"/>
      <c r="G37" s="74"/>
      <c r="H37" s="74"/>
      <c r="I37" s="74"/>
      <c r="J37" s="74"/>
      <c r="K37" s="74"/>
      <c r="L37" s="74"/>
      <c r="M37" s="74"/>
    </row>
    <row r="38" spans="1:13" ht="36" customHeight="1" x14ac:dyDescent="0.25">
      <c r="A38" s="149"/>
      <c r="B38" s="149"/>
      <c r="C38" s="149"/>
      <c r="D38" s="149"/>
      <c r="E38" s="74"/>
      <c r="F38" s="74"/>
      <c r="G38" s="74"/>
      <c r="H38" s="80"/>
      <c r="I38" s="80"/>
      <c r="J38" s="80"/>
      <c r="K38" s="80"/>
      <c r="L38" s="80"/>
      <c r="M38" s="74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4"/>
      <c r="J39" s="81"/>
      <c r="K39" s="81"/>
      <c r="L39" s="81"/>
      <c r="M39" s="61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5"/>
      <c r="J40" s="81"/>
      <c r="K40" s="81"/>
      <c r="L40" s="81"/>
      <c r="M40" s="61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84" t="s">
        <v>137</v>
      </c>
      <c r="J41" s="37"/>
      <c r="K41" s="37"/>
      <c r="L41" s="83"/>
      <c r="M41" s="61"/>
    </row>
    <row r="42" spans="1:13" ht="46.5" customHeight="1" x14ac:dyDescent="0.25">
      <c r="A42" s="144"/>
      <c r="B42" s="144"/>
      <c r="C42" s="144"/>
      <c r="D42" s="144"/>
      <c r="E42" s="39"/>
      <c r="F42" s="39"/>
      <c r="G42" s="39"/>
      <c r="H42" s="29"/>
      <c r="I42" s="145"/>
      <c r="J42" s="146"/>
      <c r="K42" s="146"/>
      <c r="L42" s="147"/>
      <c r="M42" s="61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85"/>
      <c r="J43" s="86"/>
      <c r="K43" s="86"/>
      <c r="L43" s="87"/>
      <c r="M43" s="61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Labels!$F$2:$F$20</xm:f>
          </x14:formula1>
          <xm:sqref>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 K26 K27 K28 K29 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showGridLines="0" topLeftCell="B1" zoomScaleNormal="100" zoomScaleSheetLayoutView="115" zoomScalePageLayoutView="130" workbookViewId="0">
      <selection activeCell="H6" sqref="H6"/>
    </sheetView>
  </sheetViews>
  <sheetFormatPr defaultColWidth="9.140625" defaultRowHeight="15" x14ac:dyDescent="0.25"/>
  <cols>
    <col min="1" max="1" width="10.140625" style="66" bestFit="1" customWidth="1"/>
    <col min="2" max="2" width="10.5703125" style="66" customWidth="1"/>
    <col min="3" max="3" width="15.85546875" style="66" customWidth="1"/>
    <col min="4" max="4" width="22.85546875" style="66" customWidth="1"/>
    <col min="5" max="5" width="24.42578125" style="66" customWidth="1"/>
    <col min="6" max="7" width="19.7109375" style="66" customWidth="1"/>
    <col min="8" max="9" width="24.28515625" style="66" customWidth="1"/>
    <col min="10" max="10" width="27.28515625" style="66" customWidth="1"/>
    <col min="11" max="11" width="22.140625" style="66" customWidth="1"/>
    <col min="12" max="12" width="21" style="66" customWidth="1"/>
    <col min="13" max="13" width="15.28515625" style="66" customWidth="1"/>
    <col min="14" max="14" width="12.28515625" style="66" customWidth="1"/>
    <col min="15" max="15" width="9.140625" style="66" customWidth="1"/>
    <col min="16" max="16" width="17.85546875" style="66" customWidth="1"/>
    <col min="17" max="19" width="9.140625" style="66"/>
    <col min="20" max="20" width="11" style="66" bestFit="1" customWidth="1"/>
    <col min="21" max="16384" width="9.140625" style="66"/>
  </cols>
  <sheetData>
    <row r="1" spans="1:30" x14ac:dyDescent="0.25">
      <c r="A1" s="174" t="s">
        <v>114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14"/>
      <c r="P1" s="114"/>
      <c r="Q1" s="114"/>
      <c r="R1" s="114"/>
      <c r="S1" s="114"/>
      <c r="T1" s="114"/>
      <c r="U1" s="114"/>
      <c r="V1" s="129"/>
      <c r="W1" s="129"/>
      <c r="X1" s="129"/>
      <c r="Y1" s="129"/>
      <c r="Z1" s="129"/>
      <c r="AA1" s="129"/>
      <c r="AB1" s="115"/>
      <c r="AC1" s="115"/>
      <c r="AD1" s="115"/>
    </row>
    <row r="2" spans="1:30" x14ac:dyDescent="0.25">
      <c r="A2" s="112" t="s">
        <v>203</v>
      </c>
      <c r="B2" s="112" t="s">
        <v>202</v>
      </c>
      <c r="C2" s="111" t="s">
        <v>200</v>
      </c>
      <c r="D2" s="111" t="s">
        <v>199</v>
      </c>
      <c r="E2" s="111" t="s">
        <v>198</v>
      </c>
      <c r="F2" s="111" t="s">
        <v>197</v>
      </c>
      <c r="G2" s="111" t="s">
        <v>204</v>
      </c>
      <c r="H2" s="111" t="s">
        <v>201</v>
      </c>
      <c r="I2" s="111" t="s">
        <v>191</v>
      </c>
      <c r="J2" s="111" t="s">
        <v>206</v>
      </c>
      <c r="K2" s="111" t="s">
        <v>190</v>
      </c>
      <c r="L2" s="111" t="s">
        <v>186</v>
      </c>
      <c r="M2" s="128" t="s">
        <v>222</v>
      </c>
      <c r="N2" s="116" t="s">
        <v>207</v>
      </c>
      <c r="O2" s="114"/>
      <c r="P2" s="114" t="s">
        <v>83</v>
      </c>
      <c r="Q2" s="114" t="s">
        <v>183</v>
      </c>
      <c r="R2" s="114">
        <v>0.3</v>
      </c>
      <c r="S2" s="114"/>
      <c r="T2" s="114" t="s">
        <v>192</v>
      </c>
      <c r="U2" s="114"/>
      <c r="V2" s="129"/>
      <c r="W2" s="129"/>
      <c r="X2" s="129"/>
      <c r="Y2" s="129"/>
      <c r="Z2" s="129"/>
      <c r="AA2" s="129"/>
      <c r="AB2" s="115"/>
      <c r="AC2" s="115"/>
      <c r="AD2" s="115"/>
    </row>
    <row r="3" spans="1:30" x14ac:dyDescent="0.25">
      <c r="A3" s="112" t="s">
        <v>58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1">
        <f>IF(H3="A",1+IF(I3="Q1",0.3,IF(I3="Q2",0.2,IF(I3="Q3",0.1,IF(I3="Q4",0,"")))),IF(H3="B",0.6,IF(H3="C",0.4)))*IF(J3="Staro",IF(K3=1,1,IF(K3=2,1,IF(K3=3,1,IF(K3=4,0.75,IF(K3=5,0.5,IF(K3&gt;5,(1/K3),"")))))),IF(J3="Novo",IF(K3=1,1,IF(K3=2,1,IF(K3=3,1,IF(K3=4,1,IF(K3=5,0.75,IF(K3=6,0.5,IF(K3=7,0.25,IF(K3&gt;7,(1/K3),""))))))))))</f>
        <v>0</v>
      </c>
      <c r="M3" s="110"/>
      <c r="N3" s="110"/>
      <c r="O3" s="114"/>
      <c r="P3" s="114" t="s">
        <v>42</v>
      </c>
      <c r="Q3" s="114" t="s">
        <v>184</v>
      </c>
      <c r="R3" s="114">
        <v>0.2</v>
      </c>
      <c r="S3" s="114">
        <v>2018</v>
      </c>
      <c r="T3" s="114" t="s">
        <v>193</v>
      </c>
      <c r="U3" s="114"/>
      <c r="V3" s="129"/>
      <c r="W3" s="129"/>
      <c r="X3" s="129"/>
      <c r="Y3" s="129"/>
      <c r="Z3" s="129"/>
      <c r="AA3" s="129"/>
      <c r="AB3" s="115"/>
      <c r="AC3" s="115"/>
      <c r="AD3" s="115"/>
    </row>
    <row r="4" spans="1:30" x14ac:dyDescent="0.25">
      <c r="A4" s="112" t="s">
        <v>62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1">
        <f t="shared" ref="L4:L12" si="0">IF(H4="A",1+IF(I4="Q1",0.3,IF(I4="Q2",0.2,IF(I4="Q3",0.1,IF(I4="Q4",0,"")))),IF(H4="B",0.6,IF(H4="C",0.4)))*IF(J4="Staro",IF(K4=1,1,IF(K4=2,1,IF(K4=3,1,IF(K4=4,0.75,IF(K4=5,0.5,IF(K4&gt;5,(1/K4),"")))))),IF(J4="Novo",IF(K4=1,1,IF(K4=2,1,IF(K4=3,1,IF(K4=4,1,IF(K4=5,0.75,IF(K4=6,0.5,IF(K4=7,0.25,IF(K4&gt;7,(1/K4),""))))))))))</f>
        <v>0</v>
      </c>
      <c r="M4" s="110"/>
      <c r="N4" s="110"/>
      <c r="O4" s="114"/>
      <c r="P4" s="114" t="s">
        <v>43</v>
      </c>
      <c r="Q4" s="114" t="s">
        <v>185</v>
      </c>
      <c r="R4" s="114">
        <v>0.1</v>
      </c>
      <c r="S4" s="114">
        <v>2019</v>
      </c>
      <c r="T4" s="114"/>
      <c r="U4" s="114"/>
      <c r="V4" s="129"/>
      <c r="W4" s="129"/>
      <c r="X4" s="129"/>
      <c r="Y4" s="129"/>
      <c r="Z4" s="129"/>
      <c r="AA4" s="129"/>
      <c r="AB4" s="115"/>
      <c r="AC4" s="115"/>
      <c r="AD4" s="115"/>
    </row>
    <row r="5" spans="1:30" x14ac:dyDescent="0.25">
      <c r="A5" s="112" t="s">
        <v>63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>
        <f t="shared" si="0"/>
        <v>0</v>
      </c>
      <c r="M5" s="110"/>
      <c r="N5" s="110"/>
      <c r="O5" s="114"/>
      <c r="P5" s="114" t="s">
        <v>84</v>
      </c>
      <c r="Q5" s="114"/>
      <c r="R5" s="114">
        <v>0.05</v>
      </c>
      <c r="S5" s="114">
        <v>2020</v>
      </c>
      <c r="T5" s="114"/>
      <c r="U5" s="114"/>
      <c r="V5" s="129"/>
      <c r="W5" s="129"/>
      <c r="X5" s="129"/>
      <c r="Y5" s="129"/>
      <c r="Z5" s="129"/>
      <c r="AA5" s="129"/>
      <c r="AB5" s="115"/>
      <c r="AC5" s="115"/>
      <c r="AD5" s="115"/>
    </row>
    <row r="6" spans="1:30" x14ac:dyDescent="0.25">
      <c r="A6" s="112" t="s">
        <v>64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1">
        <f t="shared" si="0"/>
        <v>0</v>
      </c>
      <c r="M6" s="110"/>
      <c r="N6" s="110"/>
      <c r="O6" s="114"/>
      <c r="P6" s="114"/>
      <c r="Q6" s="114"/>
      <c r="R6" s="114"/>
      <c r="S6" s="114">
        <v>2021</v>
      </c>
      <c r="T6" s="114"/>
      <c r="U6" s="114"/>
      <c r="V6" s="129"/>
      <c r="W6" s="129"/>
      <c r="X6" s="129"/>
      <c r="Y6" s="129"/>
      <c r="Z6" s="129"/>
      <c r="AA6" s="129"/>
      <c r="AB6" s="115"/>
      <c r="AC6" s="115"/>
      <c r="AD6" s="115"/>
    </row>
    <row r="7" spans="1:30" x14ac:dyDescent="0.25">
      <c r="A7" s="112" t="s">
        <v>65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1">
        <f t="shared" si="0"/>
        <v>0</v>
      </c>
      <c r="M7" s="110"/>
      <c r="N7" s="110"/>
      <c r="O7" s="114"/>
      <c r="P7" s="114"/>
      <c r="Q7" s="114"/>
      <c r="R7" s="114"/>
      <c r="S7" s="114">
        <v>2022</v>
      </c>
      <c r="T7" s="114"/>
      <c r="U7" s="114"/>
      <c r="V7" s="129"/>
      <c r="W7" s="129"/>
      <c r="X7" s="129"/>
      <c r="Y7" s="129"/>
      <c r="Z7" s="129"/>
      <c r="AA7" s="129"/>
      <c r="AB7" s="115"/>
      <c r="AC7" s="115"/>
      <c r="AD7" s="115"/>
    </row>
    <row r="8" spans="1:30" x14ac:dyDescent="0.25">
      <c r="A8" s="112" t="s">
        <v>66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1">
        <f t="shared" si="0"/>
        <v>0</v>
      </c>
      <c r="M8" s="110"/>
      <c r="N8" s="110"/>
      <c r="O8" s="114"/>
      <c r="P8" s="114"/>
      <c r="Q8" s="114"/>
      <c r="R8" s="114"/>
      <c r="S8" s="114"/>
      <c r="T8" s="114"/>
      <c r="U8" s="114"/>
      <c r="V8" s="129"/>
      <c r="W8" s="129"/>
      <c r="X8" s="129"/>
      <c r="Y8" s="129"/>
      <c r="Z8" s="129"/>
      <c r="AA8" s="129"/>
      <c r="AB8" s="115"/>
      <c r="AC8" s="115"/>
      <c r="AD8" s="115"/>
    </row>
    <row r="9" spans="1:30" x14ac:dyDescent="0.25">
      <c r="A9" s="112" t="s">
        <v>67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>
        <f t="shared" si="0"/>
        <v>0</v>
      </c>
      <c r="M9" s="110"/>
      <c r="N9" s="110"/>
      <c r="O9" s="114"/>
      <c r="P9" s="114"/>
      <c r="Q9" s="114"/>
      <c r="R9" s="114"/>
      <c r="S9" s="114"/>
      <c r="T9" s="114"/>
      <c r="U9" s="114"/>
      <c r="V9" s="129"/>
      <c r="W9" s="129"/>
      <c r="X9" s="129"/>
      <c r="Y9" s="129"/>
      <c r="Z9" s="129"/>
      <c r="AA9" s="129"/>
      <c r="AB9" s="115"/>
      <c r="AC9" s="115"/>
      <c r="AD9" s="115"/>
    </row>
    <row r="10" spans="1:30" x14ac:dyDescent="0.25">
      <c r="A10" s="112" t="s">
        <v>81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>
        <f t="shared" si="0"/>
        <v>0</v>
      </c>
      <c r="M10" s="110"/>
      <c r="N10" s="110"/>
      <c r="O10" s="114"/>
      <c r="P10" s="114"/>
      <c r="Q10" s="114"/>
      <c r="R10" s="114"/>
      <c r="S10" s="114"/>
      <c r="T10" s="114"/>
      <c r="U10" s="114"/>
      <c r="V10" s="129"/>
      <c r="W10" s="129"/>
      <c r="X10" s="129"/>
      <c r="Y10" s="129"/>
      <c r="Z10" s="129"/>
      <c r="AA10" s="129"/>
      <c r="AB10" s="115"/>
      <c r="AC10" s="115"/>
      <c r="AD10" s="115"/>
    </row>
    <row r="11" spans="1:30" x14ac:dyDescent="0.25">
      <c r="A11" s="112" t="s">
        <v>82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>
        <f t="shared" si="0"/>
        <v>0</v>
      </c>
      <c r="M11" s="110"/>
      <c r="N11" s="110"/>
      <c r="O11" s="114"/>
      <c r="P11" s="114"/>
      <c r="Q11" s="114"/>
      <c r="R11" s="114"/>
      <c r="S11" s="114"/>
      <c r="T11" s="114"/>
      <c r="U11" s="114"/>
      <c r="V11" s="129"/>
      <c r="W11" s="129"/>
      <c r="X11" s="129"/>
      <c r="Y11" s="129"/>
      <c r="Z11" s="129"/>
      <c r="AA11" s="129"/>
      <c r="AB11" s="115"/>
      <c r="AC11" s="115"/>
      <c r="AD11" s="115"/>
    </row>
    <row r="12" spans="1:30" x14ac:dyDescent="0.25">
      <c r="A12" s="112" t="s">
        <v>205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1">
        <f t="shared" si="0"/>
        <v>0</v>
      </c>
      <c r="M12" s="110"/>
      <c r="N12" s="110"/>
      <c r="O12" s="114"/>
      <c r="P12" s="114"/>
      <c r="Q12" s="114"/>
      <c r="R12" s="114"/>
      <c r="S12" s="114"/>
      <c r="T12" s="114"/>
      <c r="U12" s="114"/>
      <c r="V12" s="129"/>
      <c r="W12" s="129"/>
      <c r="X12" s="129"/>
      <c r="Y12" s="129"/>
      <c r="Z12" s="129"/>
      <c r="AA12" s="129"/>
      <c r="AB12" s="115"/>
      <c r="AC12" s="115"/>
      <c r="AD12" s="115"/>
    </row>
    <row r="13" spans="1:30" ht="15.75" x14ac:dyDescent="0.25">
      <c r="A13" s="168" t="s">
        <v>187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113" t="str">
        <f>IFERROR(IF(SUM(L3:L12)=0,"",SUM(L3:L12)),"")</f>
        <v/>
      </c>
      <c r="M13" s="110"/>
      <c r="N13" s="110"/>
      <c r="O13" s="114"/>
      <c r="P13" s="114"/>
      <c r="Q13" s="114"/>
      <c r="R13" s="114"/>
      <c r="S13" s="114"/>
      <c r="T13" s="114"/>
      <c r="U13" s="114"/>
      <c r="V13" s="129"/>
      <c r="W13" s="129"/>
      <c r="X13" s="129"/>
      <c r="Y13" s="129"/>
      <c r="Z13" s="129"/>
      <c r="AA13" s="129"/>
      <c r="AB13" s="115"/>
      <c r="AC13" s="115"/>
      <c r="AD13" s="115"/>
    </row>
    <row r="14" spans="1:30" x14ac:dyDescent="0.25">
      <c r="A14" s="171" t="s">
        <v>115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  <c r="O14" s="114"/>
      <c r="P14" s="114">
        <f>IF(J3&lt;3.1,1*1,IF(J3=4,1*0.75,IF(J3="5",1*0.5,IF(J3&gt;5.1,1*(1/J3)))))</f>
        <v>1</v>
      </c>
      <c r="Q14" s="114"/>
      <c r="R14" s="114"/>
      <c r="S14" s="114"/>
      <c r="T14" s="114"/>
      <c r="U14" s="114"/>
      <c r="V14" s="129"/>
      <c r="W14" s="129"/>
      <c r="X14" s="129"/>
      <c r="Y14" s="129"/>
      <c r="Z14" s="129"/>
      <c r="AA14" s="129"/>
      <c r="AB14" s="115"/>
      <c r="AC14" s="115"/>
      <c r="AD14" s="115"/>
    </row>
    <row r="15" spans="1:30" x14ac:dyDescent="0.25">
      <c r="A15" s="112" t="s">
        <v>203</v>
      </c>
      <c r="B15" s="112" t="s">
        <v>202</v>
      </c>
      <c r="C15" s="111" t="s">
        <v>200</v>
      </c>
      <c r="D15" s="111" t="s">
        <v>199</v>
      </c>
      <c r="E15" s="111" t="s">
        <v>198</v>
      </c>
      <c r="F15" s="111" t="s">
        <v>197</v>
      </c>
      <c r="G15" s="111" t="s">
        <v>204</v>
      </c>
      <c r="H15" s="111" t="s">
        <v>201</v>
      </c>
      <c r="I15" s="111" t="s">
        <v>191</v>
      </c>
      <c r="J15" s="111" t="s">
        <v>206</v>
      </c>
      <c r="K15" s="111" t="s">
        <v>190</v>
      </c>
      <c r="L15" s="111" t="s">
        <v>186</v>
      </c>
      <c r="M15" s="128" t="s">
        <v>222</v>
      </c>
      <c r="N15" s="116" t="s">
        <v>207</v>
      </c>
      <c r="O15" s="114"/>
      <c r="P15" s="114"/>
      <c r="Q15" s="114"/>
      <c r="R15" s="114"/>
      <c r="S15" s="114"/>
      <c r="T15" s="114"/>
      <c r="U15" s="114"/>
      <c r="V15" s="129"/>
      <c r="W15" s="129"/>
      <c r="X15" s="129"/>
      <c r="Y15" s="129"/>
      <c r="Z15" s="129"/>
      <c r="AA15" s="129"/>
      <c r="AB15" s="115"/>
      <c r="AC15" s="115"/>
      <c r="AD15" s="115"/>
    </row>
    <row r="16" spans="1:30" x14ac:dyDescent="0.25">
      <c r="A16" s="112" t="s">
        <v>58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>
        <f>IF(H16="A",1+IF(I16="Q1",0.3,IF(I16="Q2",0.2,IF(I16="Q3",0.1,IF(I16="Q4",0,"")))),IF(H16="B",0.6,IF(H16="C",0.4)))*IF(J16="Staro",IF(K16=1,1,IF(K16=2,1,IF(K16=3,1,IF(K16=4,0.75,IF(K16=5,0.5,IF(K16&gt;5,(1/K16),"")))))),IF(J16="Novo",IF(K16=1,1,IF(K16=2,1,IF(K16=3,1,IF(K16=4,1,IF(K16=5,0.75,IF(K16=6,0.5,IF(K16=7,0.25,IF(K16&gt;7,(1/K16),""))))))))))</f>
        <v>0</v>
      </c>
      <c r="M16" s="110"/>
      <c r="N16" s="110"/>
      <c r="O16" s="114"/>
      <c r="P16" s="114"/>
      <c r="Q16" s="114"/>
      <c r="R16" s="114"/>
      <c r="S16" s="114"/>
      <c r="T16" s="114"/>
      <c r="U16" s="114"/>
      <c r="V16" s="129"/>
      <c r="W16" s="129"/>
      <c r="X16" s="129"/>
      <c r="Y16" s="129"/>
      <c r="Z16" s="129"/>
      <c r="AA16" s="129"/>
      <c r="AB16" s="115"/>
      <c r="AC16" s="115"/>
      <c r="AD16" s="115"/>
    </row>
    <row r="17" spans="1:30" x14ac:dyDescent="0.25">
      <c r="A17" s="112" t="s">
        <v>62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>
        <f t="shared" ref="L17:L25" si="1">IF(H17="A",1+IF(I17="Q1",0.3,IF(I17="Q2",0.2,IF(I17="Q3",0.1,IF(I17="Q4",0,"")))),IF(H17="B",0.6,IF(H17="C",0.4)))*IF(J17="Staro",IF(K17=1,1,IF(K17=2,1,IF(K17=3,1,IF(K17=4,0.75,IF(K17=5,0.5,IF(K17&gt;5,(1/K17),"")))))),IF(J17="Novo",IF(K17=1,1,IF(K17=2,1,IF(K17=3,1,IF(K17=4,1,IF(K17=5,0.75,IF(K17=6,0.5,IF(K17=7,0.25,IF(K17&gt;7,(1/K17),""))))))))))</f>
        <v>0</v>
      </c>
      <c r="M17" s="110"/>
      <c r="N17" s="110"/>
      <c r="O17" s="114"/>
      <c r="P17" s="114"/>
      <c r="Q17" s="114"/>
      <c r="R17" s="114"/>
      <c r="S17" s="114"/>
      <c r="T17" s="114"/>
      <c r="U17" s="114"/>
      <c r="V17" s="129"/>
      <c r="W17" s="129"/>
      <c r="X17" s="129"/>
      <c r="Y17" s="129"/>
      <c r="Z17" s="129"/>
      <c r="AA17" s="129"/>
      <c r="AB17" s="115"/>
      <c r="AC17" s="115"/>
      <c r="AD17" s="115"/>
    </row>
    <row r="18" spans="1:30" x14ac:dyDescent="0.25">
      <c r="A18" s="112" t="s">
        <v>63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>
        <f t="shared" si="1"/>
        <v>0</v>
      </c>
      <c r="M18" s="110"/>
      <c r="N18" s="110"/>
      <c r="O18" s="114"/>
      <c r="P18" s="114"/>
      <c r="Q18" s="114"/>
      <c r="R18" s="114"/>
      <c r="S18" s="114"/>
      <c r="T18" s="114"/>
      <c r="U18" s="114"/>
      <c r="V18" s="129"/>
      <c r="W18" s="129"/>
      <c r="X18" s="129"/>
      <c r="Y18" s="129"/>
      <c r="Z18" s="129"/>
      <c r="AA18" s="129"/>
      <c r="AB18" s="115"/>
      <c r="AC18" s="115"/>
      <c r="AD18" s="115"/>
    </row>
    <row r="19" spans="1:30" x14ac:dyDescent="0.25">
      <c r="A19" s="112" t="s">
        <v>64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>
        <f t="shared" si="1"/>
        <v>0</v>
      </c>
      <c r="M19" s="110"/>
      <c r="N19" s="110"/>
      <c r="O19" s="114"/>
      <c r="P19" s="114"/>
      <c r="Q19" s="114"/>
      <c r="R19" s="114"/>
      <c r="S19" s="114"/>
      <c r="T19" s="114"/>
      <c r="U19" s="114"/>
      <c r="V19" s="129"/>
      <c r="W19" s="129"/>
      <c r="X19" s="129"/>
      <c r="Y19" s="129"/>
      <c r="Z19" s="129"/>
      <c r="AA19" s="129"/>
      <c r="AB19" s="115"/>
      <c r="AC19" s="115"/>
      <c r="AD19" s="115"/>
    </row>
    <row r="20" spans="1:30" x14ac:dyDescent="0.25">
      <c r="A20" s="112" t="s">
        <v>65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>
        <f t="shared" si="1"/>
        <v>0</v>
      </c>
      <c r="M20" s="110"/>
      <c r="N20" s="110"/>
      <c r="O20" s="114"/>
      <c r="P20" s="114">
        <v>1</v>
      </c>
      <c r="Q20" s="114"/>
      <c r="R20" s="114"/>
      <c r="S20" s="114"/>
      <c r="T20" s="114"/>
      <c r="U20" s="114"/>
      <c r="V20" s="129"/>
      <c r="W20" s="129"/>
      <c r="X20" s="129"/>
      <c r="Y20" s="129"/>
      <c r="Z20" s="129"/>
      <c r="AA20" s="129"/>
      <c r="AB20" s="115"/>
      <c r="AC20" s="115"/>
      <c r="AD20" s="115"/>
    </row>
    <row r="21" spans="1:30" ht="15.6" customHeight="1" x14ac:dyDescent="0.25">
      <c r="A21" s="112" t="s">
        <v>66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>
        <f t="shared" si="1"/>
        <v>0</v>
      </c>
      <c r="M21" s="110"/>
      <c r="N21" s="110"/>
      <c r="O21" s="114"/>
      <c r="P21" s="114">
        <v>0.6</v>
      </c>
      <c r="Q21" s="114"/>
      <c r="R21" s="114"/>
      <c r="S21" s="114"/>
      <c r="T21" s="114"/>
      <c r="U21" s="114"/>
      <c r="V21" s="129"/>
      <c r="W21" s="129"/>
      <c r="X21" s="129"/>
      <c r="Y21" s="129"/>
      <c r="Z21" s="129"/>
      <c r="AA21" s="129"/>
      <c r="AB21" s="115"/>
      <c r="AC21" s="115"/>
      <c r="AD21" s="115"/>
    </row>
    <row r="22" spans="1:30" x14ac:dyDescent="0.25">
      <c r="A22" s="112" t="s">
        <v>67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>
        <f t="shared" si="1"/>
        <v>0</v>
      </c>
      <c r="M22" s="110"/>
      <c r="N22" s="110"/>
      <c r="O22" s="114"/>
      <c r="P22" s="114">
        <v>0.4</v>
      </c>
      <c r="Q22" s="114"/>
      <c r="R22" s="114"/>
      <c r="S22" s="114"/>
      <c r="T22" s="114"/>
      <c r="U22" s="114"/>
      <c r="V22" s="129"/>
      <c r="W22" s="129"/>
      <c r="X22" s="129"/>
      <c r="Y22" s="129"/>
      <c r="Z22" s="129"/>
      <c r="AA22" s="129"/>
      <c r="AB22" s="115"/>
      <c r="AC22" s="115"/>
      <c r="AD22" s="115"/>
    </row>
    <row r="23" spans="1:30" x14ac:dyDescent="0.25">
      <c r="A23" s="112" t="s">
        <v>81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1">
        <f t="shared" si="1"/>
        <v>0</v>
      </c>
      <c r="M23" s="110"/>
      <c r="N23" s="110"/>
      <c r="O23" s="114"/>
      <c r="P23" s="114"/>
      <c r="Q23" s="114"/>
      <c r="R23" s="114"/>
      <c r="S23" s="114"/>
      <c r="T23" s="114"/>
      <c r="U23" s="114"/>
      <c r="V23" s="129"/>
      <c r="W23" s="129"/>
      <c r="X23" s="129"/>
      <c r="Y23" s="129"/>
      <c r="Z23" s="129"/>
      <c r="AA23" s="129"/>
      <c r="AB23" s="115"/>
      <c r="AC23" s="115"/>
      <c r="AD23" s="115"/>
    </row>
    <row r="24" spans="1:30" x14ac:dyDescent="0.25">
      <c r="A24" s="112" t="s">
        <v>82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>
        <f t="shared" si="1"/>
        <v>0</v>
      </c>
      <c r="M24" s="110"/>
      <c r="N24" s="110"/>
      <c r="O24" s="114"/>
      <c r="P24" s="114"/>
      <c r="Q24" s="114"/>
      <c r="R24" s="114"/>
      <c r="S24" s="114"/>
      <c r="T24" s="114"/>
      <c r="U24" s="114"/>
      <c r="V24" s="129"/>
      <c r="W24" s="129"/>
      <c r="X24" s="129"/>
      <c r="Y24" s="129"/>
      <c r="Z24" s="129"/>
      <c r="AA24" s="129"/>
      <c r="AB24" s="115"/>
      <c r="AC24" s="115"/>
      <c r="AD24" s="115"/>
    </row>
    <row r="25" spans="1:30" x14ac:dyDescent="0.25">
      <c r="A25" s="112" t="s">
        <v>205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1">
        <f t="shared" si="1"/>
        <v>0</v>
      </c>
      <c r="M25" s="110"/>
      <c r="N25" s="110"/>
      <c r="O25" s="114" t="s">
        <v>194</v>
      </c>
      <c r="P25" s="114" t="e">
        <f>IF(H3="A",1,IF(H3="B",0.6,IF(H3="C",0.4)))+IF(I3="Q1",0.3,IF(I3="Q2",0.2,IF(I3="Q3",0.1,IF(I3="Q4",0,""))))</f>
        <v>#VALUE!</v>
      </c>
      <c r="Q25" s="114"/>
      <c r="R25" s="114"/>
      <c r="S25" s="114"/>
      <c r="T25" s="114"/>
      <c r="U25" s="114"/>
      <c r="V25" s="129"/>
      <c r="W25" s="129"/>
      <c r="X25" s="129"/>
      <c r="Y25" s="129"/>
      <c r="Z25" s="129"/>
      <c r="AA25" s="129"/>
      <c r="AB25" s="115"/>
      <c r="AC25" s="115"/>
      <c r="AD25" s="115"/>
    </row>
    <row r="26" spans="1:30" ht="15.75" x14ac:dyDescent="0.25">
      <c r="A26" s="168" t="s">
        <v>188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70"/>
      <c r="L26" s="113" t="str">
        <f>IFERROR(IF(SUM(L16:L25)*0.75=0,"",SUM(L16:L25))*0.75,"")</f>
        <v/>
      </c>
      <c r="M26" s="110"/>
      <c r="N26" s="110"/>
      <c r="O26" s="114" t="s">
        <v>195</v>
      </c>
      <c r="P26" s="114" t="b">
        <f>IF(J3="Staro",IF(K3=1,1,IF(K3=2,1,IF(K3=3,1,IF(K3=4,0.75,IF(K3=5,0.5,IF(K3&gt;5,(1/K3),"")))))))</f>
        <v>0</v>
      </c>
      <c r="Q26" s="114"/>
      <c r="R26" s="114"/>
      <c r="S26" s="114"/>
      <c r="T26" s="114"/>
      <c r="U26" s="114"/>
      <c r="V26" s="129"/>
      <c r="W26" s="129"/>
      <c r="X26" s="129"/>
      <c r="Y26" s="129"/>
      <c r="Z26" s="129"/>
      <c r="AA26" s="129"/>
      <c r="AB26" s="115"/>
      <c r="AC26" s="115"/>
      <c r="AD26" s="115"/>
    </row>
    <row r="27" spans="1:30" ht="15.75" x14ac:dyDescent="0.25">
      <c r="A27" s="168" t="s">
        <v>189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70"/>
      <c r="L27" s="113" t="str">
        <f>IFERROR(IF(L13+L26*0.75=0,"",L13+L26),"")</f>
        <v/>
      </c>
      <c r="M27" s="110"/>
      <c r="N27" s="110"/>
      <c r="O27" s="114" t="s">
        <v>196</v>
      </c>
      <c r="P27" s="114"/>
      <c r="Q27" s="114"/>
      <c r="R27" s="114"/>
      <c r="S27" s="114"/>
      <c r="T27" s="114"/>
      <c r="U27" s="114"/>
      <c r="V27" s="129"/>
      <c r="W27" s="129"/>
      <c r="X27" s="129"/>
      <c r="Y27" s="129"/>
      <c r="Z27" s="129"/>
      <c r="AA27" s="129"/>
      <c r="AB27" s="115"/>
      <c r="AC27" s="115"/>
      <c r="AD27" s="115"/>
    </row>
    <row r="28" spans="1:30" x14ac:dyDescent="0.25">
      <c r="N28" s="114"/>
      <c r="O28" s="114"/>
      <c r="P28" s="114"/>
      <c r="Q28" s="114"/>
      <c r="R28" s="114"/>
      <c r="S28" s="114"/>
      <c r="T28" s="114"/>
      <c r="U28" s="114"/>
      <c r="V28" s="129"/>
      <c r="W28" s="129"/>
      <c r="X28" s="129"/>
      <c r="Y28" s="129"/>
      <c r="Z28" s="129"/>
      <c r="AA28" s="129"/>
      <c r="AB28" s="115"/>
      <c r="AC28" s="115"/>
      <c r="AD28" s="115"/>
    </row>
    <row r="29" spans="1:30" x14ac:dyDescent="0.25">
      <c r="N29" s="114"/>
      <c r="O29" s="114"/>
      <c r="P29" s="114" t="b">
        <f>IF(J3="Novo",IF(K3=1,1,IF(K3=2,1,IF(K3=3,1,IF(K3=4,1,IF(K3=5,0.75,IF(K3=6,0.5,IF(K3=7,0.25,IF(K3&gt;7,(1/K3),"")))))))))</f>
        <v>0</v>
      </c>
      <c r="Q29" s="114"/>
      <c r="R29" s="114"/>
      <c r="S29" s="114"/>
      <c r="T29" s="114"/>
      <c r="U29" s="114"/>
      <c r="V29" s="129"/>
      <c r="W29" s="129"/>
      <c r="X29" s="129"/>
      <c r="Y29" s="129"/>
      <c r="Z29" s="129"/>
      <c r="AA29" s="129"/>
      <c r="AB29" s="115"/>
      <c r="AC29" s="115"/>
      <c r="AD29" s="115"/>
    </row>
    <row r="30" spans="1:30" x14ac:dyDescent="0.25">
      <c r="N30" s="114"/>
      <c r="O30" s="114"/>
      <c r="P30" s="114"/>
      <c r="Q30" s="114"/>
      <c r="R30" s="114"/>
      <c r="S30" s="114"/>
      <c r="T30" s="114"/>
      <c r="U30" s="114"/>
      <c r="V30" s="129"/>
      <c r="W30" s="129"/>
      <c r="X30" s="129"/>
      <c r="Y30" s="129"/>
      <c r="Z30" s="129"/>
      <c r="AA30" s="129"/>
      <c r="AB30" s="115"/>
      <c r="AC30" s="115"/>
      <c r="AD30" s="115"/>
    </row>
    <row r="31" spans="1:30" x14ac:dyDescent="0.25">
      <c r="N31" s="114"/>
      <c r="O31" s="114"/>
      <c r="P31" s="114"/>
      <c r="Q31" s="114"/>
      <c r="R31" s="114"/>
      <c r="S31" s="114"/>
      <c r="T31" s="114"/>
      <c r="U31" s="114"/>
      <c r="V31" s="129"/>
      <c r="W31" s="129"/>
      <c r="X31" s="129"/>
      <c r="Y31" s="129"/>
      <c r="Z31" s="129"/>
      <c r="AA31" s="129"/>
      <c r="AB31" s="115"/>
      <c r="AC31" s="115"/>
      <c r="AD31" s="115"/>
    </row>
    <row r="32" spans="1:30" x14ac:dyDescent="0.25">
      <c r="N32" s="114"/>
      <c r="O32" s="114"/>
      <c r="P32" s="114">
        <f>IF(H3="A",1+IF(I3="Q1",0.3,IF(I3="Q2",0.2,IF(I3="Q3",0.1,IF(I3="Q4",0,"")))),IF(H3="B",0.6,IF(H3="C",0.4)))*IF(J3="Staro",IF(K3=1,1,IF(K3=2,1,IF(K3=3,1,IF(K3=4,0.75,IF(K3=5,0.5,IF(K3&gt;5,(1/K3),"")))))))</f>
        <v>0</v>
      </c>
      <c r="Q32" s="114"/>
      <c r="R32" s="114"/>
      <c r="S32" s="114"/>
      <c r="T32" s="114"/>
      <c r="U32" s="114"/>
      <c r="V32" s="129"/>
      <c r="W32" s="129"/>
      <c r="X32" s="129"/>
      <c r="Y32" s="129"/>
      <c r="Z32" s="129"/>
      <c r="AA32" s="129"/>
      <c r="AB32" s="115"/>
      <c r="AC32" s="115"/>
      <c r="AD32" s="115"/>
    </row>
    <row r="33" spans="14:30" x14ac:dyDescent="0.25">
      <c r="N33" s="114"/>
      <c r="O33" s="114"/>
      <c r="P33" s="114"/>
      <c r="Q33" s="114"/>
      <c r="R33" s="114"/>
      <c r="S33" s="114"/>
      <c r="T33" s="114"/>
      <c r="U33" s="114"/>
      <c r="V33" s="129"/>
      <c r="W33" s="129"/>
      <c r="X33" s="129"/>
      <c r="Y33" s="129"/>
      <c r="Z33" s="129"/>
      <c r="AA33" s="129"/>
      <c r="AB33" s="115"/>
      <c r="AC33" s="115"/>
      <c r="AD33" s="115"/>
    </row>
    <row r="34" spans="14:30" x14ac:dyDescent="0.25">
      <c r="N34" s="114"/>
      <c r="O34" s="114"/>
      <c r="P34" s="114"/>
      <c r="Q34" s="114"/>
      <c r="R34" s="114"/>
      <c r="S34" s="114"/>
      <c r="T34" s="114"/>
      <c r="U34" s="114"/>
      <c r="V34" s="129"/>
      <c r="W34" s="129"/>
      <c r="X34" s="129"/>
      <c r="Y34" s="129"/>
      <c r="Z34" s="129"/>
      <c r="AA34" s="129"/>
      <c r="AB34" s="115"/>
      <c r="AC34" s="115"/>
      <c r="AD34" s="115"/>
    </row>
    <row r="35" spans="14:30" x14ac:dyDescent="0.25">
      <c r="N35" s="115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15"/>
      <c r="AC35" s="115"/>
      <c r="AD35" s="115"/>
    </row>
    <row r="36" spans="14:30" x14ac:dyDescent="0.25"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4:30" x14ac:dyDescent="0.25"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</row>
    <row r="38" spans="14:30" x14ac:dyDescent="0.25"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</row>
    <row r="39" spans="14:30" x14ac:dyDescent="0.25"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spans="14:30" x14ac:dyDescent="0.25"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14:30" x14ac:dyDescent="0.25"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14:30" x14ac:dyDescent="0.25"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4:30" x14ac:dyDescent="0.25"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14:30" x14ac:dyDescent="0.25"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spans="14:30" x14ac:dyDescent="0.25"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14:30" x14ac:dyDescent="0.25"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14:30" x14ac:dyDescent="0.25"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spans="14:30" x14ac:dyDescent="0.25"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</row>
    <row r="49" spans="15:27" x14ac:dyDescent="0.25"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</row>
    <row r="50" spans="15:27" x14ac:dyDescent="0.25"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</row>
    <row r="51" spans="15:27" x14ac:dyDescent="0.25"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</row>
    <row r="52" spans="15:27" x14ac:dyDescent="0.25"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</row>
    <row r="53" spans="15:27" x14ac:dyDescent="0.25"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</row>
    <row r="54" spans="15:27" x14ac:dyDescent="0.25"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</row>
    <row r="55" spans="15:27" x14ac:dyDescent="0.25"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</row>
    <row r="56" spans="15:27" x14ac:dyDescent="0.25"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spans="15:27" x14ac:dyDescent="0.25"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5:27" x14ac:dyDescent="0.25"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spans="15:27" x14ac:dyDescent="0.25"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spans="15:27" x14ac:dyDescent="0.25"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spans="15:27" x14ac:dyDescent="0.25"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spans="15:27" x14ac:dyDescent="0.25"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spans="15:27" x14ac:dyDescent="0.25"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spans="15:27" x14ac:dyDescent="0.25"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</row>
    <row r="65" spans="15:27" x14ac:dyDescent="0.25"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</row>
  </sheetData>
  <sheetProtection password="CF7A" sheet="1" selectLockedCells="1"/>
  <mergeCells count="5">
    <mergeCell ref="A26:K26"/>
    <mergeCell ref="A27:K27"/>
    <mergeCell ref="A13:K13"/>
    <mergeCell ref="A14:N14"/>
    <mergeCell ref="A1:N1"/>
  </mergeCells>
  <conditionalFormatting sqref="B2 A3:M3 L13:M13 B4:M12">
    <cfRule type="cellIs" dxfId="28" priority="16" operator="equal">
      <formula>""</formula>
    </cfRule>
  </conditionalFormatting>
  <conditionalFormatting sqref="A5 A7 A9 A11">
    <cfRule type="cellIs" dxfId="27" priority="13" operator="equal">
      <formula>""</formula>
    </cfRule>
  </conditionalFormatting>
  <conditionalFormatting sqref="B15">
    <cfRule type="cellIs" dxfId="26" priority="12" operator="equal">
      <formula>""</formula>
    </cfRule>
  </conditionalFormatting>
  <conditionalFormatting sqref="A18 A20 A22 A24 A16:E16 B17:E25 M16:M25">
    <cfRule type="cellIs" dxfId="25" priority="11" operator="equal">
      <formula>""</formula>
    </cfRule>
  </conditionalFormatting>
  <conditionalFormatting sqref="L26:M26">
    <cfRule type="cellIs" dxfId="24" priority="7" operator="equal">
      <formula>""</formula>
    </cfRule>
  </conditionalFormatting>
  <conditionalFormatting sqref="L27:M27">
    <cfRule type="cellIs" dxfId="23" priority="6" operator="equal">
      <formula>""</formula>
    </cfRule>
  </conditionalFormatting>
  <conditionalFormatting sqref="F16:L25">
    <cfRule type="cellIs" dxfId="22" priority="5" operator="equal">
      <formula>""</formula>
    </cfRule>
  </conditionalFormatting>
  <conditionalFormatting sqref="N3:N13">
    <cfRule type="cellIs" dxfId="21" priority="4" operator="equal">
      <formula>""</formula>
    </cfRule>
  </conditionalFormatting>
  <conditionalFormatting sqref="N16:N25">
    <cfRule type="cellIs" dxfId="20" priority="3" operator="equal">
      <formula>""</formula>
    </cfRule>
  </conditionalFormatting>
  <conditionalFormatting sqref="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count="11">
    <dataValidation allowBlank="1" showErrorMessage="1" prompt="Za prelazak u novi red unutar ćelije stisnite Alt+Enter" sqref="A2:E12 F2:M2 L3:M13 A13:K13 A26:M27 G15 L16:L25 M15"/>
    <dataValidation type="whole" allowBlank="1" showErrorMessage="1" prompt="Za prelazak u novi red unutar ćelije stisnite Alt+Enter" sqref="K16:K25 K3:K12">
      <formula1>1</formula1>
      <formula2>100</formula2>
    </dataValidation>
    <dataValidation type="list" allowBlank="1" showErrorMessage="1" prompt="Za prelazak u novi red unutar ćelije stisnite Alt+Enter" sqref="H3:H12 H16:H25">
      <formula1>$Q$2:$Q$6</formula1>
    </dataValidation>
    <dataValidation type="list" allowBlank="1" showErrorMessage="1" prompt="Za prelazak u novi red unutar ćelije stisnite Alt+Enter" sqref="F16:F25">
      <formula1>$S$2:$S$7</formula1>
    </dataValidation>
    <dataValidation allowBlank="1" showErrorMessage="1" sqref="A15:E25 H15:L15 F15 M16:M25"/>
    <dataValidation type="list" allowBlank="1" showErrorMessage="1" prompt="Za prelazak u novi red unutar ćelije stisnite Alt+Enter" sqref="I3:I12">
      <formula1>$P$1:$P$5</formula1>
    </dataValidation>
    <dataValidation type="list" allowBlank="1" showErrorMessage="1" prompt="Za prelazak u novi red unutar ćelije stisnite Alt+Enter" sqref="J3:J12 J16:J25">
      <formula1>$T$2:$T$4</formula1>
    </dataValidation>
    <dataValidation type="list" allowBlank="1" showErrorMessage="1" prompt="Za prelazak u novi red unutar ćelije stisnite Alt+Enter" sqref="I16:I25">
      <formula1>$P$2:$P$6</formula1>
    </dataValidation>
    <dataValidation type="list" allowBlank="1" showErrorMessage="1" prompt="Za prelazak u novi red unutar ćelije stisnite Alt+Enter" sqref="F3:F12">
      <formula1>$S$1:$S$7</formula1>
    </dataValidation>
    <dataValidation allowBlank="1" showErrorMessage="1" prompt="Za prelazak u novi red unutar ćelije stisnite Alt+Enter" sqref="G3:G12"/>
    <dataValidation allowBlank="1" showErrorMessage="1" prompt="Za prelazak u novi red unutar ćelije stisnite Alt+Enter" sqref="G16:G25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6" customWidth="1"/>
    <col min="2" max="13" width="7" style="66" customWidth="1"/>
    <col min="14" max="26" width="9.140625" style="66"/>
    <col min="27" max="27" width="7.85546875" style="66" customWidth="1"/>
    <col min="28" max="16384" width="9.140625" style="66"/>
  </cols>
  <sheetData>
    <row r="1" spans="1:13" x14ac:dyDescent="0.25">
      <c r="A1" s="180" t="s">
        <v>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x14ac:dyDescent="0.25">
      <c r="A2" s="180" t="s">
        <v>108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15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 x14ac:dyDescent="0.2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x14ac:dyDescent="0.2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13" x14ac:dyDescent="0.25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3" x14ac:dyDescent="0.2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13" x14ac:dyDescent="0.2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1:13" x14ac:dyDescent="0.25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</row>
    <row r="11" spans="1:13" x14ac:dyDescent="0.2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x14ac:dyDescent="0.25">
      <c r="A12" s="182" t="s">
        <v>209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x14ac:dyDescent="0.25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5"/>
    </row>
    <row r="14" spans="1:13" x14ac:dyDescent="0.25">
      <c r="A14" s="186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8"/>
    </row>
    <row r="15" spans="1:13" x14ac:dyDescent="0.25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8"/>
    </row>
    <row r="16" spans="1:13" x14ac:dyDescent="0.25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8"/>
    </row>
    <row r="17" spans="1:13" x14ac:dyDescent="0.25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8"/>
    </row>
    <row r="18" spans="1:13" x14ac:dyDescent="0.2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8"/>
    </row>
    <row r="19" spans="1:13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8"/>
    </row>
    <row r="20" spans="1:13" x14ac:dyDescent="0.25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8"/>
    </row>
    <row r="21" spans="1:13" ht="15" customHeight="1" x14ac:dyDescent="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1"/>
    </row>
    <row r="22" spans="1:13" x14ac:dyDescent="0.25">
      <c r="A22" s="180" t="s">
        <v>109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1:13" ht="15" customHeight="1" x14ac:dyDescent="0.25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</row>
    <row r="24" spans="1:13" x14ac:dyDescent="0.25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</row>
    <row r="25" spans="1:13" x14ac:dyDescent="0.25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</row>
    <row r="26" spans="1:13" x14ac:dyDescent="0.25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</row>
    <row r="27" spans="1:13" x14ac:dyDescent="0.25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</row>
    <row r="28" spans="1:13" x14ac:dyDescent="0.25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29" spans="1:13" ht="153" customHeight="1" x14ac:dyDescent="0.25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</row>
    <row r="30" spans="1:13" x14ac:dyDescent="0.2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1:13" x14ac:dyDescent="0.25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13" x14ac:dyDescent="0.25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</row>
    <row r="33" spans="1:27" x14ac:dyDescent="0.25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1:27" x14ac:dyDescent="0.25">
      <c r="A34" s="180" t="s">
        <v>110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</row>
    <row r="35" spans="1:27" x14ac:dyDescent="0.25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</row>
    <row r="36" spans="1:27" x14ac:dyDescent="0.25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AA36" s="104">
        <f>A35</f>
        <v>0</v>
      </c>
    </row>
    <row r="37" spans="1:27" x14ac:dyDescent="0.25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</row>
    <row r="38" spans="1:27" x14ac:dyDescent="0.25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1:27" x14ac:dyDescent="0.2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</row>
    <row r="40" spans="1:27" x14ac:dyDescent="0.2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</row>
    <row r="41" spans="1:27" x14ac:dyDescent="0.25">
      <c r="A41" s="181" t="s">
        <v>98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</row>
    <row r="42" spans="1:27" ht="15" customHeight="1" x14ac:dyDescent="0.25">
      <c r="A42" s="41" t="s">
        <v>57</v>
      </c>
      <c r="B42" s="176" t="s">
        <v>79</v>
      </c>
      <c r="C42" s="177"/>
      <c r="D42" s="177"/>
      <c r="E42" s="177"/>
      <c r="F42" s="178"/>
      <c r="G42" s="176" t="s">
        <v>80</v>
      </c>
      <c r="H42" s="177"/>
      <c r="I42" s="177"/>
      <c r="J42" s="177"/>
      <c r="K42" s="177"/>
      <c r="L42" s="177"/>
      <c r="M42" s="178"/>
    </row>
    <row r="43" spans="1:27" x14ac:dyDescent="0.25">
      <c r="A43" s="41" t="s">
        <v>58</v>
      </c>
      <c r="B43" s="176"/>
      <c r="C43" s="177"/>
      <c r="D43" s="177"/>
      <c r="E43" s="177"/>
      <c r="F43" s="178"/>
      <c r="G43" s="176"/>
      <c r="H43" s="177"/>
      <c r="I43" s="177"/>
      <c r="J43" s="177"/>
      <c r="K43" s="177"/>
      <c r="L43" s="177"/>
      <c r="M43" s="178"/>
    </row>
    <row r="44" spans="1:27" x14ac:dyDescent="0.25">
      <c r="A44" s="41" t="s">
        <v>62</v>
      </c>
      <c r="B44" s="176"/>
      <c r="C44" s="177"/>
      <c r="D44" s="177"/>
      <c r="E44" s="177"/>
      <c r="F44" s="178"/>
      <c r="G44" s="176"/>
      <c r="H44" s="177"/>
      <c r="I44" s="177"/>
      <c r="J44" s="177"/>
      <c r="K44" s="177"/>
      <c r="L44" s="177"/>
      <c r="M44" s="178"/>
    </row>
    <row r="45" spans="1:27" x14ac:dyDescent="0.25">
      <c r="A45" s="41" t="s">
        <v>63</v>
      </c>
      <c r="B45" s="176"/>
      <c r="C45" s="177"/>
      <c r="D45" s="177"/>
      <c r="E45" s="177"/>
      <c r="F45" s="178"/>
      <c r="G45" s="176"/>
      <c r="H45" s="177"/>
      <c r="I45" s="177"/>
      <c r="J45" s="177"/>
      <c r="K45" s="177"/>
      <c r="L45" s="177"/>
      <c r="M45" s="178"/>
    </row>
    <row r="46" spans="1:27" x14ac:dyDescent="0.25">
      <c r="A46" s="47" t="s">
        <v>64</v>
      </c>
      <c r="B46" s="176"/>
      <c r="C46" s="177"/>
      <c r="D46" s="177"/>
      <c r="E46" s="177"/>
      <c r="F46" s="178"/>
      <c r="G46" s="176"/>
      <c r="H46" s="177"/>
      <c r="I46" s="177"/>
      <c r="J46" s="177"/>
      <c r="K46" s="177"/>
      <c r="L46" s="177"/>
      <c r="M46" s="178"/>
    </row>
    <row r="47" spans="1:27" x14ac:dyDescent="0.25">
      <c r="A47" s="41" t="s">
        <v>65</v>
      </c>
      <c r="B47" s="176"/>
      <c r="C47" s="177"/>
      <c r="D47" s="177"/>
      <c r="E47" s="177"/>
      <c r="F47" s="178"/>
      <c r="G47" s="176"/>
      <c r="H47" s="177"/>
      <c r="I47" s="177"/>
      <c r="J47" s="177"/>
      <c r="K47" s="177"/>
      <c r="L47" s="177"/>
      <c r="M47" s="178"/>
    </row>
    <row r="48" spans="1:27" x14ac:dyDescent="0.25">
      <c r="A48" s="41" t="s">
        <v>66</v>
      </c>
      <c r="B48" s="176"/>
      <c r="C48" s="177"/>
      <c r="D48" s="177"/>
      <c r="E48" s="177"/>
      <c r="F48" s="178"/>
      <c r="G48" s="176"/>
      <c r="H48" s="177"/>
      <c r="I48" s="177"/>
      <c r="J48" s="177"/>
      <c r="K48" s="177"/>
      <c r="L48" s="177"/>
      <c r="M48" s="178"/>
    </row>
    <row r="49" spans="1:13" x14ac:dyDescent="0.25">
      <c r="A49" s="41" t="s">
        <v>67</v>
      </c>
      <c r="B49" s="176"/>
      <c r="C49" s="177"/>
      <c r="D49" s="177"/>
      <c r="E49" s="177"/>
      <c r="F49" s="178"/>
      <c r="G49" s="176"/>
      <c r="H49" s="177"/>
      <c r="I49" s="177"/>
      <c r="J49" s="177"/>
      <c r="K49" s="177"/>
      <c r="L49" s="177"/>
      <c r="M49" s="178"/>
    </row>
    <row r="50" spans="1:13" x14ac:dyDescent="0.25">
      <c r="A50" s="41" t="s">
        <v>81</v>
      </c>
      <c r="B50" s="176"/>
      <c r="C50" s="177"/>
      <c r="D50" s="177"/>
      <c r="E50" s="177"/>
      <c r="F50" s="178"/>
      <c r="G50" s="176"/>
      <c r="H50" s="177"/>
      <c r="I50" s="177"/>
      <c r="J50" s="177"/>
      <c r="K50" s="177"/>
      <c r="L50" s="177"/>
      <c r="M50" s="178"/>
    </row>
    <row r="51" spans="1:13" x14ac:dyDescent="0.25">
      <c r="A51" s="41" t="s">
        <v>82</v>
      </c>
      <c r="B51" s="176"/>
      <c r="C51" s="177"/>
      <c r="D51" s="177"/>
      <c r="E51" s="177"/>
      <c r="F51" s="178"/>
      <c r="G51" s="176"/>
      <c r="H51" s="177"/>
      <c r="I51" s="177"/>
      <c r="J51" s="177"/>
      <c r="K51" s="177"/>
      <c r="L51" s="177"/>
      <c r="M51" s="178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7"/>
      <c r="K52" s="7"/>
      <c r="L52" s="7"/>
      <c r="M52" s="7"/>
    </row>
    <row r="53" spans="1:13" x14ac:dyDescent="0.25">
      <c r="A53" s="68"/>
      <c r="B53" s="68"/>
      <c r="C53" s="68"/>
      <c r="D53" s="69"/>
      <c r="E53" s="69"/>
      <c r="F53" s="69"/>
      <c r="G53" s="69"/>
      <c r="H53" s="70"/>
      <c r="I53" s="70"/>
      <c r="J53" s="7"/>
      <c r="K53" s="7"/>
      <c r="L53" s="7"/>
      <c r="M53" s="7"/>
    </row>
    <row r="54" spans="1:13" x14ac:dyDescent="0.25">
      <c r="A54" s="68"/>
      <c r="B54" s="68"/>
      <c r="C54" s="68"/>
      <c r="D54" s="69"/>
      <c r="E54" s="69"/>
      <c r="F54" s="69"/>
      <c r="G54" s="69"/>
      <c r="H54" s="70"/>
      <c r="I54" s="70"/>
      <c r="J54" s="7"/>
      <c r="K54" s="7"/>
      <c r="L54" s="7"/>
      <c r="M54" s="7"/>
    </row>
    <row r="55" spans="1:13" x14ac:dyDescent="0.25">
      <c r="A55" s="71"/>
      <c r="B55" s="71"/>
      <c r="C55" s="71"/>
      <c r="D55" s="71"/>
      <c r="E55" s="71"/>
      <c r="F55" s="71"/>
      <c r="G55" s="71"/>
      <c r="H55" s="72"/>
      <c r="I55" s="72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8" sqref="F8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98" t="s">
        <v>116</v>
      </c>
      <c r="B1" s="199"/>
      <c r="C1" s="199"/>
      <c r="D1" s="199"/>
      <c r="E1" s="199"/>
      <c r="F1" s="200"/>
    </row>
    <row r="2" spans="1:6" ht="17.25" customHeight="1" x14ac:dyDescent="0.25">
      <c r="A2" s="201" t="s">
        <v>78</v>
      </c>
      <c r="B2" s="201"/>
      <c r="C2" s="201"/>
      <c r="D2" s="202" t="s">
        <v>14</v>
      </c>
      <c r="E2" s="202"/>
      <c r="F2" s="131">
        <f>SUM(F8:F46)</f>
        <v>0</v>
      </c>
    </row>
    <row r="3" spans="1:6" ht="17.25" customHeight="1" x14ac:dyDescent="0.25">
      <c r="A3" s="201"/>
      <c r="B3" s="201"/>
      <c r="C3" s="201"/>
      <c r="D3" s="203" t="s">
        <v>9</v>
      </c>
      <c r="E3" s="204"/>
      <c r="F3" s="132">
        <f>SUMIF(B$8:B$46,D3,F$8:F$46)</f>
        <v>0</v>
      </c>
    </row>
    <row r="4" spans="1:6" ht="17.25" customHeight="1" x14ac:dyDescent="0.25">
      <c r="A4" s="201"/>
      <c r="B4" s="201"/>
      <c r="C4" s="201"/>
      <c r="D4" s="203" t="s">
        <v>75</v>
      </c>
      <c r="E4" s="204"/>
      <c r="F4" s="132">
        <f>SUMIF(B$8:B$46,D4,F$8:F$46)</f>
        <v>0</v>
      </c>
    </row>
    <row r="5" spans="1:6" ht="17.25" customHeight="1" x14ac:dyDescent="0.25">
      <c r="A5" s="201"/>
      <c r="B5" s="201"/>
      <c r="C5" s="201"/>
      <c r="D5" s="203" t="s">
        <v>76</v>
      </c>
      <c r="E5" s="204"/>
      <c r="F5" s="132">
        <f>SUMIF(B$8:B$46,D5,F$8:F$46)</f>
        <v>0</v>
      </c>
    </row>
    <row r="6" spans="1:6" ht="17.25" customHeight="1" x14ac:dyDescent="0.25">
      <c r="A6" s="201"/>
      <c r="B6" s="201"/>
      <c r="C6" s="201"/>
      <c r="D6" s="203" t="s">
        <v>77</v>
      </c>
      <c r="E6" s="204"/>
      <c r="F6" s="132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95" t="s">
        <v>112</v>
      </c>
      <c r="D7" s="196"/>
      <c r="E7" s="197"/>
      <c r="F7" s="15" t="s">
        <v>235</v>
      </c>
    </row>
    <row r="8" spans="1:6" s="13" customFormat="1" x14ac:dyDescent="0.25">
      <c r="A8" s="19"/>
      <c r="B8" s="12"/>
      <c r="C8" s="140"/>
      <c r="D8" s="141"/>
      <c r="E8" s="142"/>
      <c r="F8" s="133"/>
    </row>
    <row r="9" spans="1:6" s="13" customFormat="1" x14ac:dyDescent="0.25">
      <c r="A9" s="19"/>
      <c r="B9" s="12"/>
      <c r="C9" s="140"/>
      <c r="D9" s="141"/>
      <c r="E9" s="142"/>
      <c r="F9" s="133"/>
    </row>
    <row r="10" spans="1:6" s="13" customFormat="1" x14ac:dyDescent="0.25">
      <c r="A10" s="19" t="str">
        <f t="shared" ref="A10:A46" si="0">IF(B10&lt;&gt;"",A9+1,"")</f>
        <v/>
      </c>
      <c r="B10" s="12"/>
      <c r="C10" s="140"/>
      <c r="D10" s="141"/>
      <c r="E10" s="142"/>
      <c r="F10" s="134"/>
    </row>
    <row r="11" spans="1:6" s="13" customFormat="1" x14ac:dyDescent="0.25">
      <c r="A11" s="19" t="str">
        <f t="shared" si="0"/>
        <v/>
      </c>
      <c r="B11" s="12"/>
      <c r="C11" s="140"/>
      <c r="D11" s="141"/>
      <c r="E11" s="142"/>
      <c r="F11" s="134"/>
    </row>
    <row r="12" spans="1:6" s="13" customFormat="1" x14ac:dyDescent="0.25">
      <c r="A12" s="19" t="str">
        <f t="shared" si="0"/>
        <v/>
      </c>
      <c r="B12" s="12"/>
      <c r="C12" s="140"/>
      <c r="D12" s="141"/>
      <c r="E12" s="142"/>
      <c r="F12" s="134"/>
    </row>
    <row r="13" spans="1:6" s="13" customFormat="1" x14ac:dyDescent="0.25">
      <c r="A13" s="19" t="str">
        <f t="shared" si="0"/>
        <v/>
      </c>
      <c r="B13" s="12"/>
      <c r="C13" s="140"/>
      <c r="D13" s="141"/>
      <c r="E13" s="142"/>
      <c r="F13" s="134"/>
    </row>
    <row r="14" spans="1:6" s="13" customFormat="1" x14ac:dyDescent="0.25">
      <c r="A14" s="19" t="str">
        <f t="shared" si="0"/>
        <v/>
      </c>
      <c r="B14" s="12"/>
      <c r="C14" s="140"/>
      <c r="D14" s="141"/>
      <c r="E14" s="142"/>
      <c r="F14" s="134"/>
    </row>
    <row r="15" spans="1:6" s="13" customFormat="1" x14ac:dyDescent="0.25">
      <c r="A15" s="19" t="str">
        <f t="shared" si="0"/>
        <v/>
      </c>
      <c r="B15" s="12"/>
      <c r="C15" s="140"/>
      <c r="D15" s="141"/>
      <c r="E15" s="142"/>
      <c r="F15" s="134"/>
    </row>
    <row r="16" spans="1:6" s="13" customFormat="1" x14ac:dyDescent="0.25">
      <c r="A16" s="19" t="str">
        <f t="shared" si="0"/>
        <v/>
      </c>
      <c r="B16" s="12"/>
      <c r="C16" s="140"/>
      <c r="D16" s="141"/>
      <c r="E16" s="142"/>
      <c r="F16" s="134"/>
    </row>
    <row r="17" spans="1:6" s="13" customFormat="1" x14ac:dyDescent="0.25">
      <c r="A17" s="19" t="str">
        <f t="shared" si="0"/>
        <v/>
      </c>
      <c r="B17" s="12"/>
      <c r="C17" s="140"/>
      <c r="D17" s="141"/>
      <c r="E17" s="142"/>
      <c r="F17" s="134"/>
    </row>
    <row r="18" spans="1:6" s="13" customFormat="1" x14ac:dyDescent="0.25">
      <c r="A18" s="19" t="str">
        <f t="shared" si="0"/>
        <v/>
      </c>
      <c r="B18" s="12"/>
      <c r="C18" s="140"/>
      <c r="D18" s="141"/>
      <c r="E18" s="142"/>
      <c r="F18" s="134"/>
    </row>
    <row r="19" spans="1:6" s="13" customFormat="1" x14ac:dyDescent="0.25">
      <c r="A19" s="19" t="str">
        <f t="shared" si="0"/>
        <v/>
      </c>
      <c r="B19" s="12"/>
      <c r="C19" s="140"/>
      <c r="D19" s="141"/>
      <c r="E19" s="142"/>
      <c r="F19" s="134"/>
    </row>
    <row r="20" spans="1:6" s="13" customFormat="1" x14ac:dyDescent="0.25">
      <c r="A20" s="19" t="str">
        <f t="shared" si="0"/>
        <v/>
      </c>
      <c r="B20" s="12"/>
      <c r="C20" s="140"/>
      <c r="D20" s="141"/>
      <c r="E20" s="142"/>
      <c r="F20" s="133"/>
    </row>
    <row r="21" spans="1:6" s="13" customFormat="1" x14ac:dyDescent="0.25">
      <c r="A21" s="19" t="str">
        <f t="shared" si="0"/>
        <v/>
      </c>
      <c r="B21" s="12"/>
      <c r="C21" s="140"/>
      <c r="D21" s="141"/>
      <c r="E21" s="142"/>
      <c r="F21" s="133"/>
    </row>
    <row r="22" spans="1:6" s="13" customFormat="1" x14ac:dyDescent="0.25">
      <c r="A22" s="19" t="str">
        <f t="shared" si="0"/>
        <v/>
      </c>
      <c r="B22" s="12"/>
      <c r="C22" s="140"/>
      <c r="D22" s="141"/>
      <c r="E22" s="142"/>
      <c r="F22" s="133"/>
    </row>
    <row r="23" spans="1:6" s="13" customFormat="1" x14ac:dyDescent="0.25">
      <c r="A23" s="19" t="str">
        <f t="shared" si="0"/>
        <v/>
      </c>
      <c r="B23" s="12"/>
      <c r="C23" s="140"/>
      <c r="D23" s="141"/>
      <c r="E23" s="142"/>
      <c r="F23" s="133"/>
    </row>
    <row r="24" spans="1:6" s="13" customFormat="1" x14ac:dyDescent="0.25">
      <c r="A24" s="19" t="str">
        <f t="shared" si="0"/>
        <v/>
      </c>
      <c r="B24" s="12"/>
      <c r="C24" s="140"/>
      <c r="D24" s="141"/>
      <c r="E24" s="142"/>
      <c r="F24" s="133"/>
    </row>
    <row r="25" spans="1:6" s="13" customFormat="1" x14ac:dyDescent="0.25">
      <c r="A25" s="19" t="str">
        <f t="shared" si="0"/>
        <v/>
      </c>
      <c r="B25" s="12"/>
      <c r="C25" s="140"/>
      <c r="D25" s="141"/>
      <c r="E25" s="142"/>
      <c r="F25" s="133"/>
    </row>
    <row r="26" spans="1:6" s="13" customFormat="1" x14ac:dyDescent="0.25">
      <c r="A26" s="19" t="str">
        <f t="shared" si="0"/>
        <v/>
      </c>
      <c r="B26" s="12"/>
      <c r="C26" s="140"/>
      <c r="D26" s="141"/>
      <c r="E26" s="142"/>
      <c r="F26" s="133"/>
    </row>
    <row r="27" spans="1:6" s="13" customFormat="1" x14ac:dyDescent="0.25">
      <c r="A27" s="19" t="str">
        <f t="shared" si="0"/>
        <v/>
      </c>
      <c r="B27" s="12"/>
      <c r="C27" s="140"/>
      <c r="D27" s="141"/>
      <c r="E27" s="142"/>
      <c r="F27" s="133"/>
    </row>
    <row r="28" spans="1:6" s="13" customFormat="1" x14ac:dyDescent="0.25">
      <c r="A28" s="19" t="str">
        <f t="shared" si="0"/>
        <v/>
      </c>
      <c r="B28" s="12"/>
      <c r="C28" s="140"/>
      <c r="D28" s="141"/>
      <c r="E28" s="142"/>
      <c r="F28" s="133"/>
    </row>
    <row r="29" spans="1:6" s="13" customFormat="1" x14ac:dyDescent="0.25">
      <c r="A29" s="19" t="str">
        <f t="shared" si="0"/>
        <v/>
      </c>
      <c r="B29" s="12"/>
      <c r="C29" s="140"/>
      <c r="D29" s="141"/>
      <c r="E29" s="142"/>
      <c r="F29" s="133"/>
    </row>
    <row r="30" spans="1:6" s="13" customFormat="1" x14ac:dyDescent="0.25">
      <c r="A30" s="19" t="str">
        <f t="shared" si="0"/>
        <v/>
      </c>
      <c r="B30" s="12"/>
      <c r="C30" s="140"/>
      <c r="D30" s="141"/>
      <c r="E30" s="142"/>
      <c r="F30" s="133"/>
    </row>
    <row r="31" spans="1:6" s="13" customFormat="1" x14ac:dyDescent="0.25">
      <c r="A31" s="19" t="str">
        <f t="shared" si="0"/>
        <v/>
      </c>
      <c r="B31" s="12"/>
      <c r="C31" s="140"/>
      <c r="D31" s="141"/>
      <c r="E31" s="142"/>
      <c r="F31" s="133"/>
    </row>
    <row r="32" spans="1:6" s="13" customFormat="1" x14ac:dyDescent="0.25">
      <c r="A32" s="19" t="str">
        <f t="shared" si="0"/>
        <v/>
      </c>
      <c r="B32" s="12"/>
      <c r="C32" s="140"/>
      <c r="D32" s="141"/>
      <c r="E32" s="142"/>
      <c r="F32" s="133"/>
    </row>
    <row r="33" spans="1:6" s="13" customFormat="1" x14ac:dyDescent="0.25">
      <c r="A33" s="19" t="str">
        <f t="shared" si="0"/>
        <v/>
      </c>
      <c r="B33" s="12"/>
      <c r="C33" s="140"/>
      <c r="D33" s="141"/>
      <c r="E33" s="142"/>
      <c r="F33" s="133"/>
    </row>
    <row r="34" spans="1:6" s="13" customFormat="1" x14ac:dyDescent="0.25">
      <c r="A34" s="19" t="str">
        <f t="shared" si="0"/>
        <v/>
      </c>
      <c r="B34" s="12"/>
      <c r="C34" s="140"/>
      <c r="D34" s="141"/>
      <c r="E34" s="142"/>
      <c r="F34" s="133"/>
    </row>
    <row r="35" spans="1:6" s="13" customFormat="1" x14ac:dyDescent="0.25">
      <c r="A35" s="19" t="str">
        <f t="shared" si="0"/>
        <v/>
      </c>
      <c r="B35" s="12"/>
      <c r="C35" s="140"/>
      <c r="D35" s="141"/>
      <c r="E35" s="142"/>
      <c r="F35" s="133"/>
    </row>
    <row r="36" spans="1:6" s="13" customFormat="1" x14ac:dyDescent="0.25">
      <c r="A36" s="19" t="str">
        <f t="shared" si="0"/>
        <v/>
      </c>
      <c r="B36" s="12"/>
      <c r="C36" s="140"/>
      <c r="D36" s="141"/>
      <c r="E36" s="142"/>
      <c r="F36" s="133"/>
    </row>
    <row r="37" spans="1:6" s="13" customFormat="1" x14ac:dyDescent="0.25">
      <c r="A37" s="19" t="str">
        <f t="shared" si="0"/>
        <v/>
      </c>
      <c r="B37" s="12"/>
      <c r="C37" s="140"/>
      <c r="D37" s="141"/>
      <c r="E37" s="142"/>
      <c r="F37" s="133"/>
    </row>
    <row r="38" spans="1:6" s="13" customFormat="1" x14ac:dyDescent="0.25">
      <c r="A38" s="19" t="str">
        <f t="shared" si="0"/>
        <v/>
      </c>
      <c r="B38" s="12"/>
      <c r="C38" s="140"/>
      <c r="D38" s="141"/>
      <c r="E38" s="142"/>
      <c r="F38" s="133"/>
    </row>
    <row r="39" spans="1:6" s="13" customFormat="1" x14ac:dyDescent="0.25">
      <c r="A39" s="19" t="str">
        <f t="shared" si="0"/>
        <v/>
      </c>
      <c r="B39" s="12"/>
      <c r="C39" s="140"/>
      <c r="D39" s="141"/>
      <c r="E39" s="142"/>
      <c r="F39" s="133"/>
    </row>
    <row r="40" spans="1:6" s="13" customFormat="1" x14ac:dyDescent="0.25">
      <c r="A40" s="19" t="str">
        <f t="shared" si="0"/>
        <v/>
      </c>
      <c r="B40" s="12"/>
      <c r="C40" s="140"/>
      <c r="D40" s="141"/>
      <c r="E40" s="142"/>
      <c r="F40" s="133"/>
    </row>
    <row r="41" spans="1:6" s="13" customFormat="1" x14ac:dyDescent="0.25">
      <c r="A41" s="19" t="str">
        <f t="shared" si="0"/>
        <v/>
      </c>
      <c r="B41" s="12"/>
      <c r="C41" s="140"/>
      <c r="D41" s="141"/>
      <c r="E41" s="142"/>
      <c r="F41" s="133"/>
    </row>
    <row r="42" spans="1:6" s="13" customFormat="1" x14ac:dyDescent="0.25">
      <c r="A42" s="19" t="str">
        <f t="shared" si="0"/>
        <v/>
      </c>
      <c r="B42" s="12"/>
      <c r="C42" s="140"/>
      <c r="D42" s="141"/>
      <c r="E42" s="142"/>
      <c r="F42" s="133"/>
    </row>
    <row r="43" spans="1:6" s="13" customFormat="1" x14ac:dyDescent="0.25">
      <c r="A43" s="19" t="str">
        <f t="shared" si="0"/>
        <v/>
      </c>
      <c r="B43" s="12"/>
      <c r="C43" s="140"/>
      <c r="D43" s="141"/>
      <c r="E43" s="142"/>
      <c r="F43" s="133"/>
    </row>
    <row r="44" spans="1:6" s="13" customFormat="1" x14ac:dyDescent="0.25">
      <c r="A44" s="19" t="str">
        <f t="shared" si="0"/>
        <v/>
      </c>
      <c r="B44" s="12"/>
      <c r="C44" s="140"/>
      <c r="D44" s="141"/>
      <c r="E44" s="142"/>
      <c r="F44" s="133"/>
    </row>
    <row r="45" spans="1:6" s="13" customFormat="1" x14ac:dyDescent="0.25">
      <c r="A45" s="19" t="str">
        <f t="shared" si="0"/>
        <v/>
      </c>
      <c r="B45" s="12"/>
      <c r="C45" s="140"/>
      <c r="D45" s="141"/>
      <c r="E45" s="142"/>
      <c r="F45" s="133"/>
    </row>
    <row r="46" spans="1:6" s="13" customFormat="1" x14ac:dyDescent="0.25">
      <c r="A46" s="19" t="str">
        <f t="shared" si="0"/>
        <v/>
      </c>
      <c r="B46" s="12"/>
      <c r="C46" s="140"/>
      <c r="D46" s="141"/>
      <c r="E46" s="142"/>
      <c r="F46" s="133"/>
    </row>
    <row r="48" spans="1:6" x14ac:dyDescent="0.25">
      <c r="A48" s="193"/>
      <c r="B48" s="193"/>
      <c r="E48" s="194"/>
      <c r="F48" s="194"/>
    </row>
    <row r="50" spans="3:4" x14ac:dyDescent="0.25">
      <c r="C50" s="192"/>
      <c r="D50" s="192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opLeftCell="A19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6"/>
    <col min="2" max="2" width="13.42578125" style="66" customWidth="1"/>
    <col min="3" max="3" width="12" style="66" customWidth="1"/>
    <col min="4" max="5" width="0" style="66" hidden="1" customWidth="1"/>
    <col min="6" max="7" width="9.140625" style="66" hidden="1" customWidth="1"/>
    <col min="8" max="8" width="34.5703125" style="66" customWidth="1"/>
    <col min="9" max="9" width="15.42578125" style="66" customWidth="1"/>
    <col min="10" max="10" width="18.140625" style="66" customWidth="1"/>
    <col min="11" max="16384" width="9.140625" style="66"/>
  </cols>
  <sheetData>
    <row r="1" spans="1:10" ht="28.5" customHeight="1" x14ac:dyDescent="0.25">
      <c r="A1" s="210" t="s">
        <v>127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x14ac:dyDescent="0.25">
      <c r="A2" s="212" t="s">
        <v>87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25.5" x14ac:dyDescent="0.25">
      <c r="A3" s="50" t="s">
        <v>40</v>
      </c>
      <c r="B3" s="51" t="s">
        <v>86</v>
      </c>
      <c r="C3" s="52" t="s">
        <v>88</v>
      </c>
      <c r="D3" s="53"/>
      <c r="E3" s="53"/>
      <c r="F3" s="53"/>
      <c r="G3" s="53"/>
      <c r="H3" s="52" t="s">
        <v>99</v>
      </c>
      <c r="I3" s="52" t="s">
        <v>101</v>
      </c>
      <c r="J3" s="52" t="s">
        <v>100</v>
      </c>
    </row>
    <row r="4" spans="1:10" x14ac:dyDescent="0.25">
      <c r="A4" s="55">
        <v>1</v>
      </c>
      <c r="B4" s="58" t="s">
        <v>89</v>
      </c>
      <c r="C4" s="56"/>
      <c r="D4" s="54"/>
      <c r="E4" s="54"/>
      <c r="F4" s="54"/>
      <c r="G4" s="54"/>
      <c r="H4" s="56"/>
      <c r="I4" s="55"/>
      <c r="J4" s="55"/>
    </row>
    <row r="5" spans="1:10" x14ac:dyDescent="0.25">
      <c r="A5" s="55">
        <v>2</v>
      </c>
      <c r="B5" s="58" t="s">
        <v>90</v>
      </c>
      <c r="C5" s="56"/>
      <c r="D5" s="54"/>
      <c r="E5" s="54"/>
      <c r="F5" s="54"/>
      <c r="G5" s="54"/>
      <c r="H5" s="56"/>
      <c r="I5" s="57"/>
      <c r="J5" s="55"/>
    </row>
    <row r="6" spans="1:10" x14ac:dyDescent="0.25">
      <c r="A6" s="55">
        <v>3</v>
      </c>
      <c r="B6" s="58" t="s">
        <v>91</v>
      </c>
      <c r="C6" s="56"/>
      <c r="D6" s="54"/>
      <c r="E6" s="54"/>
      <c r="F6" s="54"/>
      <c r="G6" s="54"/>
      <c r="H6" s="56"/>
      <c r="I6" s="57"/>
      <c r="J6" s="55"/>
    </row>
    <row r="7" spans="1:10" x14ac:dyDescent="0.25">
      <c r="A7" s="55">
        <v>4</v>
      </c>
      <c r="B7" s="58" t="s">
        <v>92</v>
      </c>
      <c r="C7" s="56"/>
      <c r="D7" s="54"/>
      <c r="E7" s="54"/>
      <c r="F7" s="54"/>
      <c r="G7" s="54"/>
      <c r="H7" s="56"/>
      <c r="I7" s="57"/>
      <c r="J7" s="55"/>
    </row>
    <row r="8" spans="1:10" ht="15" customHeight="1" x14ac:dyDescent="0.25">
      <c r="A8" s="206" t="s">
        <v>97</v>
      </c>
      <c r="B8" s="207"/>
      <c r="C8" s="207"/>
      <c r="D8" s="207"/>
      <c r="E8" s="207"/>
      <c r="F8" s="207"/>
      <c r="G8" s="207"/>
      <c r="H8" s="207"/>
      <c r="I8" s="207"/>
      <c r="J8" s="207"/>
    </row>
    <row r="9" spans="1:10" ht="25.5" x14ac:dyDescent="0.25">
      <c r="A9" s="52" t="s">
        <v>40</v>
      </c>
      <c r="B9" s="51" t="s">
        <v>86</v>
      </c>
      <c r="C9" s="52" t="s">
        <v>88</v>
      </c>
      <c r="D9" s="54"/>
      <c r="E9" s="54"/>
      <c r="F9" s="54"/>
      <c r="G9" s="54"/>
      <c r="H9" s="52" t="s">
        <v>99</v>
      </c>
      <c r="I9" s="52" t="s">
        <v>101</v>
      </c>
      <c r="J9" s="52" t="s">
        <v>100</v>
      </c>
    </row>
    <row r="10" spans="1:10" x14ac:dyDescent="0.25">
      <c r="A10" s="55">
        <v>1</v>
      </c>
      <c r="B10" s="58" t="s">
        <v>89</v>
      </c>
      <c r="C10" s="56"/>
      <c r="D10" s="54"/>
      <c r="E10" s="54"/>
      <c r="F10" s="54"/>
      <c r="G10" s="54"/>
      <c r="H10" s="56"/>
      <c r="I10" s="55"/>
      <c r="J10" s="55"/>
    </row>
    <row r="11" spans="1:10" x14ac:dyDescent="0.25">
      <c r="A11" s="55">
        <v>2</v>
      </c>
      <c r="B11" s="58" t="s">
        <v>90</v>
      </c>
      <c r="C11" s="56"/>
      <c r="D11" s="54"/>
      <c r="E11" s="54"/>
      <c r="F11" s="54"/>
      <c r="G11" s="54"/>
      <c r="H11" s="56"/>
      <c r="I11" s="55"/>
      <c r="J11" s="55"/>
    </row>
    <row r="12" spans="1:10" x14ac:dyDescent="0.25">
      <c r="A12" s="55">
        <v>3</v>
      </c>
      <c r="B12" s="58" t="s">
        <v>91</v>
      </c>
      <c r="C12" s="56"/>
      <c r="D12" s="54"/>
      <c r="E12" s="54"/>
      <c r="F12" s="54"/>
      <c r="G12" s="54"/>
      <c r="H12" s="56"/>
      <c r="I12" s="55"/>
      <c r="J12" s="55"/>
    </row>
    <row r="13" spans="1:10" x14ac:dyDescent="0.25">
      <c r="A13" s="55">
        <v>4</v>
      </c>
      <c r="B13" s="58" t="s">
        <v>92</v>
      </c>
      <c r="C13" s="56"/>
      <c r="D13" s="54"/>
      <c r="E13" s="54"/>
      <c r="F13" s="54"/>
      <c r="G13" s="54"/>
      <c r="H13" s="56"/>
      <c r="I13" s="55"/>
      <c r="J13" s="55"/>
    </row>
    <row r="14" spans="1:10" ht="15" customHeight="1" x14ac:dyDescent="0.25">
      <c r="A14" s="208" t="s">
        <v>102</v>
      </c>
      <c r="B14" s="209"/>
      <c r="C14" s="209"/>
      <c r="D14" s="209"/>
      <c r="E14" s="209"/>
      <c r="F14" s="209"/>
      <c r="G14" s="209"/>
      <c r="H14" s="209"/>
      <c r="I14" s="209"/>
      <c r="J14" s="209"/>
    </row>
    <row r="15" spans="1:10" ht="25.5" x14ac:dyDescent="0.25">
      <c r="A15" s="52" t="s">
        <v>40</v>
      </c>
      <c r="B15" s="51" t="s">
        <v>86</v>
      </c>
      <c r="C15" s="52" t="s">
        <v>88</v>
      </c>
      <c r="D15" s="54"/>
      <c r="E15" s="54"/>
      <c r="F15" s="54"/>
      <c r="G15" s="54"/>
      <c r="H15" s="52" t="s">
        <v>99</v>
      </c>
      <c r="I15" s="52" t="s">
        <v>101</v>
      </c>
      <c r="J15" s="52" t="s">
        <v>100</v>
      </c>
    </row>
    <row r="16" spans="1:10" x14ac:dyDescent="0.25">
      <c r="A16" s="55">
        <v>1</v>
      </c>
      <c r="B16" s="58" t="s">
        <v>89</v>
      </c>
      <c r="C16" s="56"/>
      <c r="D16" s="54"/>
      <c r="E16" s="54"/>
      <c r="F16" s="54"/>
      <c r="G16" s="54">
        <f>IF('A. Opći podaci'!I27="",1,2)</f>
        <v>1</v>
      </c>
      <c r="H16" s="56"/>
      <c r="I16" s="55"/>
      <c r="J16" s="55"/>
    </row>
    <row r="17" spans="1:10" x14ac:dyDescent="0.25">
      <c r="A17" s="55">
        <v>2</v>
      </c>
      <c r="B17" s="58" t="s">
        <v>90</v>
      </c>
      <c r="C17" s="56"/>
      <c r="D17" s="54"/>
      <c r="E17" s="54"/>
      <c r="F17" s="54"/>
      <c r="G17" s="54"/>
      <c r="H17" s="56"/>
      <c r="I17" s="55"/>
      <c r="J17" s="55"/>
    </row>
    <row r="18" spans="1:10" x14ac:dyDescent="0.25">
      <c r="A18" s="55">
        <v>3</v>
      </c>
      <c r="B18" s="58" t="s">
        <v>91</v>
      </c>
      <c r="C18" s="56"/>
      <c r="D18" s="54"/>
      <c r="E18" s="54"/>
      <c r="F18" s="54"/>
      <c r="G18" s="54"/>
      <c r="H18" s="56"/>
      <c r="I18" s="55"/>
      <c r="J18" s="55"/>
    </row>
    <row r="19" spans="1:10" x14ac:dyDescent="0.25">
      <c r="A19" s="55">
        <v>4</v>
      </c>
      <c r="B19" s="58" t="s">
        <v>92</v>
      </c>
      <c r="C19" s="56"/>
      <c r="D19" s="54"/>
      <c r="E19" s="54"/>
      <c r="F19" s="54"/>
      <c r="G19" s="54"/>
      <c r="H19" s="56"/>
      <c r="I19" s="55"/>
      <c r="J19" s="55"/>
    </row>
    <row r="20" spans="1:10" ht="15" customHeight="1" x14ac:dyDescent="0.25">
      <c r="A20" s="208" t="s">
        <v>103</v>
      </c>
      <c r="B20" s="209"/>
      <c r="C20" s="209"/>
      <c r="D20" s="209"/>
      <c r="E20" s="209"/>
      <c r="F20" s="209"/>
      <c r="G20" s="209"/>
      <c r="H20" s="209"/>
      <c r="I20" s="209"/>
      <c r="J20" s="209"/>
    </row>
    <row r="21" spans="1:10" ht="25.5" x14ac:dyDescent="0.25">
      <c r="A21" s="52" t="s">
        <v>40</v>
      </c>
      <c r="B21" s="51" t="s">
        <v>86</v>
      </c>
      <c r="C21" s="52" t="s">
        <v>88</v>
      </c>
      <c r="D21" s="54"/>
      <c r="E21" s="54"/>
      <c r="F21" s="54"/>
      <c r="G21" s="54"/>
      <c r="H21" s="52" t="s">
        <v>99</v>
      </c>
      <c r="I21" s="52" t="s">
        <v>101</v>
      </c>
      <c r="J21" s="52" t="s">
        <v>100</v>
      </c>
    </row>
    <row r="22" spans="1:10" x14ac:dyDescent="0.25">
      <c r="A22" s="55">
        <v>1</v>
      </c>
      <c r="B22" s="58" t="s">
        <v>89</v>
      </c>
      <c r="C22" s="56"/>
      <c r="D22" s="54"/>
      <c r="E22" s="54"/>
      <c r="F22" s="54"/>
      <c r="G22" s="54">
        <f>IF('A. Opći podaci'!I27="",1,2)</f>
        <v>1</v>
      </c>
      <c r="H22" s="56"/>
      <c r="I22" s="55"/>
      <c r="J22" s="55"/>
    </row>
    <row r="23" spans="1:10" x14ac:dyDescent="0.25">
      <c r="A23" s="55">
        <v>2</v>
      </c>
      <c r="B23" s="58" t="s">
        <v>90</v>
      </c>
      <c r="C23" s="56"/>
      <c r="D23" s="54"/>
      <c r="E23" s="54"/>
      <c r="F23" s="54"/>
      <c r="G23" s="54"/>
      <c r="H23" s="56"/>
      <c r="I23" s="55"/>
      <c r="J23" s="55"/>
    </row>
    <row r="24" spans="1:10" x14ac:dyDescent="0.25">
      <c r="A24" s="55">
        <v>3</v>
      </c>
      <c r="B24" s="58" t="s">
        <v>91</v>
      </c>
      <c r="C24" s="56"/>
      <c r="D24" s="54"/>
      <c r="E24" s="54"/>
      <c r="F24" s="54"/>
      <c r="G24" s="54"/>
      <c r="H24" s="56"/>
      <c r="I24" s="55"/>
      <c r="J24" s="55"/>
    </row>
    <row r="25" spans="1:10" x14ac:dyDescent="0.25">
      <c r="A25" s="55">
        <v>4</v>
      </c>
      <c r="B25" s="58" t="s">
        <v>92</v>
      </c>
      <c r="C25" s="56"/>
      <c r="D25" s="54"/>
      <c r="E25" s="54"/>
      <c r="F25" s="54"/>
      <c r="G25" s="54"/>
      <c r="H25" s="56"/>
      <c r="I25" s="55"/>
      <c r="J25" s="55"/>
    </row>
    <row r="26" spans="1:10" ht="15" customHeight="1" x14ac:dyDescent="0.25">
      <c r="A26" s="205" t="s">
        <v>104</v>
      </c>
      <c r="B26" s="205"/>
      <c r="C26" s="205"/>
      <c r="D26" s="205"/>
      <c r="E26" s="205"/>
      <c r="F26" s="205"/>
      <c r="G26" s="205"/>
      <c r="H26" s="205"/>
      <c r="I26" s="205"/>
      <c r="J26" s="205"/>
    </row>
    <row r="27" spans="1:10" ht="25.5" x14ac:dyDescent="0.25">
      <c r="A27" s="59" t="s">
        <v>40</v>
      </c>
      <c r="B27" s="60" t="s">
        <v>86</v>
      </c>
      <c r="C27" s="59" t="s">
        <v>88</v>
      </c>
      <c r="D27" s="54"/>
      <c r="E27" s="54"/>
      <c r="F27" s="54"/>
      <c r="G27" s="54"/>
      <c r="H27" s="59" t="s">
        <v>99</v>
      </c>
      <c r="I27" s="59" t="s">
        <v>101</v>
      </c>
      <c r="J27" s="59" t="s">
        <v>100</v>
      </c>
    </row>
    <row r="28" spans="1:10" x14ac:dyDescent="0.25">
      <c r="A28" s="55">
        <v>1</v>
      </c>
      <c r="B28" s="58" t="s">
        <v>89</v>
      </c>
      <c r="C28" s="56"/>
      <c r="D28" s="54"/>
      <c r="E28" s="54"/>
      <c r="F28" s="54"/>
      <c r="G28" s="54">
        <f>IF('A. Opći podaci'!I27="",1,2)</f>
        <v>1</v>
      </c>
      <c r="H28" s="56"/>
      <c r="I28" s="55"/>
      <c r="J28" s="55"/>
    </row>
    <row r="29" spans="1:10" x14ac:dyDescent="0.25">
      <c r="A29" s="55">
        <v>2</v>
      </c>
      <c r="B29" s="58" t="s">
        <v>90</v>
      </c>
      <c r="C29" s="56"/>
      <c r="D29" s="54"/>
      <c r="E29" s="54"/>
      <c r="F29" s="54"/>
      <c r="G29" s="54"/>
      <c r="H29" s="56"/>
      <c r="I29" s="55"/>
      <c r="J29" s="55"/>
    </row>
    <row r="30" spans="1:10" x14ac:dyDescent="0.25">
      <c r="A30" s="55">
        <v>3</v>
      </c>
      <c r="B30" s="58" t="s">
        <v>91</v>
      </c>
      <c r="C30" s="56"/>
      <c r="D30" s="54"/>
      <c r="E30" s="54"/>
      <c r="F30" s="54"/>
      <c r="G30" s="54"/>
      <c r="H30" s="56"/>
      <c r="I30" s="55"/>
      <c r="J30" s="55"/>
    </row>
    <row r="31" spans="1:10" x14ac:dyDescent="0.25">
      <c r="A31" s="55">
        <v>4</v>
      </c>
      <c r="B31" s="58" t="s">
        <v>92</v>
      </c>
      <c r="C31" s="56"/>
      <c r="D31" s="54"/>
      <c r="E31" s="54"/>
      <c r="F31" s="54"/>
      <c r="G31" s="54"/>
      <c r="H31" s="56"/>
      <c r="I31" s="55"/>
      <c r="J31" s="55"/>
    </row>
    <row r="32" spans="1:10" ht="15" customHeight="1" x14ac:dyDescent="0.25">
      <c r="A32" s="205" t="s">
        <v>105</v>
      </c>
      <c r="B32" s="205"/>
      <c r="C32" s="205"/>
      <c r="D32" s="205"/>
      <c r="E32" s="205"/>
      <c r="F32" s="205"/>
      <c r="G32" s="205"/>
      <c r="H32" s="205"/>
      <c r="I32" s="205"/>
      <c r="J32" s="205"/>
    </row>
    <row r="33" spans="1:10" ht="25.5" x14ac:dyDescent="0.25">
      <c r="A33" s="59" t="s">
        <v>40</v>
      </c>
      <c r="B33" s="60" t="s">
        <v>86</v>
      </c>
      <c r="C33" s="59" t="s">
        <v>88</v>
      </c>
      <c r="D33" s="54"/>
      <c r="E33" s="54"/>
      <c r="F33" s="54"/>
      <c r="G33" s="54"/>
      <c r="H33" s="59" t="s">
        <v>99</v>
      </c>
      <c r="I33" s="59" t="s">
        <v>101</v>
      </c>
      <c r="J33" s="59" t="s">
        <v>100</v>
      </c>
    </row>
    <row r="34" spans="1:10" x14ac:dyDescent="0.25">
      <c r="A34" s="55">
        <v>1</v>
      </c>
      <c r="B34" s="58" t="s">
        <v>89</v>
      </c>
      <c r="C34" s="56"/>
      <c r="D34" s="54"/>
      <c r="E34" s="54"/>
      <c r="F34" s="54"/>
      <c r="G34" s="54">
        <f>IF('A. Opći podaci'!I27="",1,2)</f>
        <v>1</v>
      </c>
      <c r="H34" s="56"/>
      <c r="I34" s="55"/>
      <c r="J34" s="55"/>
    </row>
    <row r="35" spans="1:10" x14ac:dyDescent="0.25">
      <c r="A35" s="55">
        <v>2</v>
      </c>
      <c r="B35" s="58" t="s">
        <v>90</v>
      </c>
      <c r="C35" s="56"/>
      <c r="D35" s="54"/>
      <c r="E35" s="54"/>
      <c r="F35" s="54"/>
      <c r="G35" s="54"/>
      <c r="H35" s="56"/>
      <c r="I35" s="55"/>
      <c r="J35" s="55"/>
    </row>
    <row r="36" spans="1:10" x14ac:dyDescent="0.25">
      <c r="A36" s="55">
        <v>3</v>
      </c>
      <c r="B36" s="58" t="s">
        <v>91</v>
      </c>
      <c r="C36" s="56"/>
      <c r="D36" s="54"/>
      <c r="E36" s="54"/>
      <c r="F36" s="54"/>
      <c r="G36" s="54"/>
      <c r="H36" s="56"/>
      <c r="I36" s="55"/>
      <c r="J36" s="55"/>
    </row>
    <row r="37" spans="1:10" x14ac:dyDescent="0.25">
      <c r="A37" s="55">
        <v>4</v>
      </c>
      <c r="B37" s="58" t="s">
        <v>92</v>
      </c>
      <c r="C37" s="56"/>
      <c r="D37" s="54"/>
      <c r="E37" s="54"/>
      <c r="F37" s="54"/>
      <c r="G37" s="54"/>
      <c r="H37" s="56"/>
      <c r="I37" s="55"/>
      <c r="J37" s="55"/>
    </row>
    <row r="38" spans="1:10" ht="15" customHeight="1" x14ac:dyDescent="0.25">
      <c r="A38" s="205" t="s">
        <v>106</v>
      </c>
      <c r="B38" s="205"/>
      <c r="C38" s="205"/>
      <c r="D38" s="205"/>
      <c r="E38" s="205"/>
      <c r="F38" s="205"/>
      <c r="G38" s="205"/>
      <c r="H38" s="205"/>
      <c r="I38" s="205"/>
      <c r="J38" s="205"/>
    </row>
    <row r="39" spans="1:10" ht="25.5" x14ac:dyDescent="0.25">
      <c r="A39" s="59" t="s">
        <v>40</v>
      </c>
      <c r="B39" s="60" t="s">
        <v>86</v>
      </c>
      <c r="C39" s="59" t="s">
        <v>88</v>
      </c>
      <c r="D39" s="54"/>
      <c r="E39" s="54"/>
      <c r="F39" s="54"/>
      <c r="G39" s="54"/>
      <c r="H39" s="59" t="s">
        <v>99</v>
      </c>
      <c r="I39" s="59" t="s">
        <v>101</v>
      </c>
      <c r="J39" s="59" t="s">
        <v>100</v>
      </c>
    </row>
    <row r="40" spans="1:10" x14ac:dyDescent="0.25">
      <c r="A40" s="55">
        <v>1</v>
      </c>
      <c r="B40" s="58" t="s">
        <v>89</v>
      </c>
      <c r="C40" s="56"/>
      <c r="D40" s="54"/>
      <c r="E40" s="54"/>
      <c r="F40" s="54"/>
      <c r="G40" s="54">
        <f>IF('A. Opći podaci'!I27="",1,2)</f>
        <v>1</v>
      </c>
      <c r="H40" s="56"/>
      <c r="I40" s="55"/>
      <c r="J40" s="55"/>
    </row>
    <row r="41" spans="1:10" x14ac:dyDescent="0.25">
      <c r="A41" s="55">
        <v>2</v>
      </c>
      <c r="B41" s="58" t="s">
        <v>90</v>
      </c>
      <c r="C41" s="56"/>
      <c r="D41" s="54"/>
      <c r="E41" s="54"/>
      <c r="F41" s="54"/>
      <c r="G41" s="54"/>
      <c r="H41" s="56"/>
      <c r="I41" s="55"/>
      <c r="J41" s="55"/>
    </row>
    <row r="42" spans="1:10" x14ac:dyDescent="0.25">
      <c r="A42" s="55">
        <v>3</v>
      </c>
      <c r="B42" s="58" t="s">
        <v>91</v>
      </c>
      <c r="C42" s="56"/>
      <c r="D42" s="54"/>
      <c r="E42" s="54"/>
      <c r="F42" s="54"/>
      <c r="G42" s="54"/>
      <c r="H42" s="56"/>
      <c r="I42" s="55"/>
      <c r="J42" s="55"/>
    </row>
    <row r="43" spans="1:10" x14ac:dyDescent="0.25">
      <c r="A43" s="55">
        <v>4</v>
      </c>
      <c r="B43" s="58" t="s">
        <v>92</v>
      </c>
      <c r="C43" s="56"/>
      <c r="D43" s="54"/>
      <c r="E43" s="54"/>
      <c r="F43" s="54"/>
      <c r="G43" s="54"/>
      <c r="H43" s="56"/>
      <c r="I43" s="55"/>
      <c r="J43" s="55"/>
    </row>
    <row r="44" spans="1:10" ht="15" customHeight="1" x14ac:dyDescent="0.25">
      <c r="A44" s="205" t="s">
        <v>107</v>
      </c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 ht="25.5" x14ac:dyDescent="0.25">
      <c r="A45" s="59" t="s">
        <v>40</v>
      </c>
      <c r="B45" s="60" t="s">
        <v>86</v>
      </c>
      <c r="C45" s="59" t="s">
        <v>88</v>
      </c>
      <c r="D45" s="54"/>
      <c r="E45" s="54"/>
      <c r="F45" s="54"/>
      <c r="G45" s="54"/>
      <c r="H45" s="59" t="s">
        <v>99</v>
      </c>
      <c r="I45" s="59" t="s">
        <v>101</v>
      </c>
      <c r="J45" s="59" t="s">
        <v>100</v>
      </c>
    </row>
    <row r="46" spans="1:10" x14ac:dyDescent="0.25">
      <c r="A46" s="55">
        <v>1</v>
      </c>
      <c r="B46" s="58" t="s">
        <v>89</v>
      </c>
      <c r="C46" s="56"/>
      <c r="D46" s="54"/>
      <c r="E46" s="54"/>
      <c r="F46" s="54"/>
      <c r="G46" s="54">
        <f>IF('A. Opći podaci'!I27="",1,2)</f>
        <v>1</v>
      </c>
      <c r="H46" s="56"/>
      <c r="I46" s="55"/>
      <c r="J46" s="55"/>
    </row>
    <row r="47" spans="1:10" x14ac:dyDescent="0.25">
      <c r="A47" s="55">
        <v>2</v>
      </c>
      <c r="B47" s="58" t="s">
        <v>90</v>
      </c>
      <c r="C47" s="56"/>
      <c r="D47" s="54"/>
      <c r="E47" s="54"/>
      <c r="F47" s="54"/>
      <c r="G47" s="54"/>
      <c r="H47" s="56"/>
      <c r="I47" s="55"/>
      <c r="J47" s="55"/>
    </row>
    <row r="48" spans="1:10" x14ac:dyDescent="0.25">
      <c r="A48" s="55">
        <v>3</v>
      </c>
      <c r="B48" s="58" t="s">
        <v>91</v>
      </c>
      <c r="C48" s="56"/>
      <c r="D48" s="54"/>
      <c r="E48" s="54"/>
      <c r="F48" s="54"/>
      <c r="G48" s="54"/>
      <c r="H48" s="56"/>
      <c r="I48" s="55"/>
      <c r="J48" s="55"/>
    </row>
    <row r="49" spans="1:10" x14ac:dyDescent="0.25">
      <c r="A49" s="55">
        <v>4</v>
      </c>
      <c r="B49" s="58" t="s">
        <v>92</v>
      </c>
      <c r="C49" s="56"/>
      <c r="D49" s="54"/>
      <c r="E49" s="54"/>
      <c r="F49" s="54"/>
      <c r="G49" s="54"/>
      <c r="H49" s="56"/>
      <c r="I49" s="55"/>
      <c r="J49" s="55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4" sqref="F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8" t="s">
        <v>128</v>
      </c>
      <c r="B2" s="79">
        <v>59624928052</v>
      </c>
      <c r="C2" s="79" t="s">
        <v>118</v>
      </c>
      <c r="D2" s="6">
        <v>42000</v>
      </c>
      <c r="E2" s="6" t="s">
        <v>7</v>
      </c>
      <c r="F2" s="4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8" t="s">
        <v>167</v>
      </c>
      <c r="B3" s="79">
        <v>59624928052</v>
      </c>
      <c r="C3" s="79" t="s">
        <v>118</v>
      </c>
      <c r="D3" s="6">
        <v>42000</v>
      </c>
      <c r="E3" s="6" t="s">
        <v>7</v>
      </c>
      <c r="F3" s="43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8" t="s">
        <v>129</v>
      </c>
      <c r="B4" s="79">
        <v>59624928052</v>
      </c>
      <c r="C4" s="79" t="s">
        <v>118</v>
      </c>
      <c r="D4" s="6">
        <v>42000</v>
      </c>
      <c r="E4" s="6" t="s">
        <v>7</v>
      </c>
      <c r="F4" s="43" t="s">
        <v>233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8" t="s">
        <v>130</v>
      </c>
      <c r="B5" s="79">
        <v>59624928052</v>
      </c>
      <c r="C5" s="79" t="s">
        <v>118</v>
      </c>
      <c r="D5" s="6">
        <v>42000</v>
      </c>
      <c r="E5" s="6" t="s">
        <v>7</v>
      </c>
      <c r="F5" s="43" t="s">
        <v>123</v>
      </c>
      <c r="H5" s="2" t="s">
        <v>77</v>
      </c>
      <c r="K5" s="18" t="s">
        <v>18</v>
      </c>
      <c r="P5" s="18" t="s">
        <v>135</v>
      </c>
      <c r="S5" t="s">
        <v>84</v>
      </c>
      <c r="T5">
        <v>2</v>
      </c>
      <c r="U5" s="18" t="s">
        <v>44</v>
      </c>
    </row>
    <row r="6" spans="1:24" x14ac:dyDescent="0.25">
      <c r="A6" s="108" t="s">
        <v>168</v>
      </c>
      <c r="B6" s="79">
        <v>59624928052</v>
      </c>
      <c r="C6" s="79" t="s">
        <v>118</v>
      </c>
      <c r="D6" s="6">
        <v>42000</v>
      </c>
      <c r="E6" s="6" t="s">
        <v>7</v>
      </c>
      <c r="F6" s="43" t="s">
        <v>172</v>
      </c>
      <c r="K6" s="18" t="s">
        <v>19</v>
      </c>
      <c r="P6" s="18" t="s">
        <v>136</v>
      </c>
      <c r="U6" s="18" t="s">
        <v>46</v>
      </c>
    </row>
    <row r="7" spans="1:24" s="18" customFormat="1" x14ac:dyDescent="0.25">
      <c r="A7" s="108" t="s">
        <v>133</v>
      </c>
      <c r="B7" s="79">
        <v>59624928052</v>
      </c>
      <c r="C7" s="79" t="s">
        <v>118</v>
      </c>
      <c r="D7" s="6">
        <v>42000</v>
      </c>
      <c r="E7" s="6" t="s">
        <v>7</v>
      </c>
      <c r="F7" s="43" t="s">
        <v>124</v>
      </c>
      <c r="K7" s="18" t="s">
        <v>20</v>
      </c>
      <c r="L7"/>
      <c r="P7" s="18" t="s">
        <v>162</v>
      </c>
    </row>
    <row r="8" spans="1:24" x14ac:dyDescent="0.25">
      <c r="A8" s="108" t="s">
        <v>163</v>
      </c>
      <c r="B8" s="79">
        <v>59624928052</v>
      </c>
      <c r="C8" s="6" t="s">
        <v>119</v>
      </c>
      <c r="D8" s="6">
        <v>48000</v>
      </c>
      <c r="E8" s="6" t="s">
        <v>120</v>
      </c>
      <c r="F8" s="43" t="s">
        <v>173</v>
      </c>
      <c r="K8" s="18" t="s">
        <v>22</v>
      </c>
      <c r="N8" s="18"/>
      <c r="P8" s="18"/>
    </row>
    <row r="9" spans="1:24" x14ac:dyDescent="0.25">
      <c r="A9" s="108" t="s">
        <v>164</v>
      </c>
      <c r="B9" s="79">
        <v>59624928052</v>
      </c>
      <c r="C9" s="6" t="s">
        <v>119</v>
      </c>
      <c r="D9" s="6">
        <v>48000</v>
      </c>
      <c r="E9" s="6" t="s">
        <v>120</v>
      </c>
      <c r="F9" s="43" t="s">
        <v>125</v>
      </c>
      <c r="K9" s="18" t="s">
        <v>21</v>
      </c>
      <c r="N9" s="18"/>
      <c r="P9" s="18"/>
    </row>
    <row r="10" spans="1:24" x14ac:dyDescent="0.25">
      <c r="A10" s="108" t="s">
        <v>169</v>
      </c>
      <c r="B10" s="79">
        <v>59624928052</v>
      </c>
      <c r="C10" s="79" t="s">
        <v>118</v>
      </c>
      <c r="D10" s="6">
        <v>42000</v>
      </c>
      <c r="E10" s="6" t="s">
        <v>7</v>
      </c>
      <c r="F10" s="43" t="s">
        <v>174</v>
      </c>
      <c r="K10" s="18" t="s">
        <v>25</v>
      </c>
      <c r="N10" s="18"/>
    </row>
    <row r="11" spans="1:24" x14ac:dyDescent="0.25">
      <c r="A11" s="108" t="s">
        <v>166</v>
      </c>
      <c r="B11" s="79">
        <v>59624928052</v>
      </c>
      <c r="C11" s="79" t="s">
        <v>118</v>
      </c>
      <c r="D11" s="6">
        <v>42000</v>
      </c>
      <c r="E11" s="6" t="s">
        <v>7</v>
      </c>
      <c r="F11" s="43" t="s">
        <v>175</v>
      </c>
      <c r="K11" s="18" t="s">
        <v>26</v>
      </c>
      <c r="N11" s="18"/>
    </row>
    <row r="12" spans="1:24" x14ac:dyDescent="0.25">
      <c r="A12" s="108" t="s">
        <v>170</v>
      </c>
      <c r="B12" s="79">
        <v>59624928052</v>
      </c>
      <c r="C12" s="79" t="s">
        <v>118</v>
      </c>
      <c r="D12" s="6">
        <v>42000</v>
      </c>
      <c r="E12" s="6" t="s">
        <v>7</v>
      </c>
      <c r="F12" s="43" t="s">
        <v>176</v>
      </c>
      <c r="K12" s="18" t="s">
        <v>27</v>
      </c>
    </row>
    <row r="13" spans="1:24" x14ac:dyDescent="0.25">
      <c r="A13" s="108" t="s">
        <v>178</v>
      </c>
      <c r="B13" s="79">
        <v>59624928052</v>
      </c>
      <c r="C13" s="6" t="s">
        <v>119</v>
      </c>
      <c r="D13" s="6">
        <v>48000</v>
      </c>
      <c r="E13" s="6" t="s">
        <v>120</v>
      </c>
      <c r="F13" s="43" t="s">
        <v>177</v>
      </c>
      <c r="K13" s="18" t="s">
        <v>28</v>
      </c>
    </row>
    <row r="14" spans="1:24" x14ac:dyDescent="0.25">
      <c r="A14" s="108" t="s">
        <v>171</v>
      </c>
      <c r="B14" s="79">
        <v>59624928052</v>
      </c>
      <c r="C14" s="6" t="s">
        <v>119</v>
      </c>
      <c r="D14" s="6">
        <v>48000</v>
      </c>
      <c r="E14" s="6" t="s">
        <v>120</v>
      </c>
      <c r="F14" s="43" t="s">
        <v>179</v>
      </c>
      <c r="K14" s="18" t="s">
        <v>29</v>
      </c>
    </row>
    <row r="15" spans="1:24" x14ac:dyDescent="0.25">
      <c r="A15" s="108" t="s">
        <v>165</v>
      </c>
      <c r="B15" s="79">
        <v>59624928052</v>
      </c>
      <c r="C15" s="79" t="s">
        <v>118</v>
      </c>
      <c r="D15" s="6">
        <v>42000</v>
      </c>
      <c r="E15" s="6" t="s">
        <v>7</v>
      </c>
      <c r="F15" s="45" t="s">
        <v>126</v>
      </c>
      <c r="K15" s="18" t="s">
        <v>36</v>
      </c>
    </row>
    <row r="16" spans="1:24" x14ac:dyDescent="0.25">
      <c r="A16" s="109" t="s">
        <v>180</v>
      </c>
      <c r="B16" s="79">
        <v>59624928052</v>
      </c>
      <c r="C16" s="6" t="s">
        <v>119</v>
      </c>
      <c r="D16" s="6">
        <v>48000</v>
      </c>
      <c r="E16" s="6" t="s">
        <v>120</v>
      </c>
      <c r="F16" s="45" t="s">
        <v>181</v>
      </c>
      <c r="K16" s="18" t="s">
        <v>30</v>
      </c>
    </row>
    <row r="17" spans="1:11" x14ac:dyDescent="0.25">
      <c r="A17" s="108" t="s">
        <v>223</v>
      </c>
      <c r="B17" s="79">
        <v>59624928052</v>
      </c>
      <c r="C17" s="79" t="s">
        <v>118</v>
      </c>
      <c r="D17" s="6">
        <v>42000</v>
      </c>
      <c r="E17" s="6" t="s">
        <v>7</v>
      </c>
      <c r="F17" s="45" t="s">
        <v>232</v>
      </c>
      <c r="K17" s="18" t="s">
        <v>31</v>
      </c>
    </row>
    <row r="18" spans="1:11" x14ac:dyDescent="0.25">
      <c r="A18" s="108" t="s">
        <v>224</v>
      </c>
      <c r="B18" s="79">
        <v>59624928052</v>
      </c>
      <c r="C18" s="79" t="s">
        <v>118</v>
      </c>
      <c r="D18" s="6">
        <v>42000</v>
      </c>
      <c r="E18" s="6" t="s">
        <v>7</v>
      </c>
      <c r="F18" s="44" t="s">
        <v>231</v>
      </c>
      <c r="K18" s="18" t="s">
        <v>32</v>
      </c>
    </row>
    <row r="19" spans="1:11" x14ac:dyDescent="0.25">
      <c r="A19" s="6" t="s">
        <v>225</v>
      </c>
      <c r="B19" s="79">
        <v>59624928052</v>
      </c>
      <c r="C19" s="6" t="s">
        <v>227</v>
      </c>
      <c r="D19" s="6">
        <v>48350</v>
      </c>
      <c r="E19" s="6" t="s">
        <v>228</v>
      </c>
      <c r="F19" s="43" t="s">
        <v>230</v>
      </c>
      <c r="K19" s="18" t="s">
        <v>33</v>
      </c>
    </row>
    <row r="20" spans="1:11" x14ac:dyDescent="0.25">
      <c r="A20" s="6" t="s">
        <v>226</v>
      </c>
      <c r="B20" s="79">
        <v>59624928052</v>
      </c>
      <c r="C20" s="6" t="s">
        <v>119</v>
      </c>
      <c r="D20" s="6">
        <v>48000</v>
      </c>
      <c r="E20" s="6" t="s">
        <v>120</v>
      </c>
      <c r="F20" s="43" t="s">
        <v>229</v>
      </c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134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75"/>
      <c r="B30" s="77"/>
      <c r="C30" s="75"/>
      <c r="D30" s="75"/>
      <c r="E30" s="75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76"/>
      <c r="B36" s="78"/>
      <c r="C36" s="76"/>
      <c r="D36" s="76"/>
      <c r="E36" s="76"/>
      <c r="F36" s="43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B1" workbookViewId="0">
      <selection activeCell="E15" sqref="E15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6" t="s">
        <v>139</v>
      </c>
      <c r="C1" s="227"/>
      <c r="D1" s="227"/>
      <c r="E1" s="227"/>
      <c r="F1" s="227"/>
      <c r="G1" s="227"/>
      <c r="H1" s="227"/>
      <c r="I1" s="227"/>
      <c r="J1" s="227"/>
      <c r="K1" s="227"/>
    </row>
    <row r="2" spans="2:16" s="18" customFormat="1" ht="32.25" customHeight="1" x14ac:dyDescent="0.25">
      <c r="B2" s="230" t="s">
        <v>156</v>
      </c>
      <c r="C2" s="231"/>
      <c r="D2" s="232"/>
      <c r="E2" s="232"/>
      <c r="F2" s="90"/>
      <c r="G2" s="90"/>
      <c r="H2" s="90"/>
      <c r="I2" s="90"/>
      <c r="J2" s="90"/>
      <c r="K2" s="90"/>
      <c r="P2" s="101">
        <f>D2</f>
        <v>0</v>
      </c>
    </row>
    <row r="3" spans="2:16" x14ac:dyDescent="0.25">
      <c r="B3" s="88" t="s">
        <v>9</v>
      </c>
      <c r="C3" s="88" t="s">
        <v>140</v>
      </c>
      <c r="D3" s="88" t="s">
        <v>141</v>
      </c>
      <c r="E3" s="88" t="s">
        <v>142</v>
      </c>
      <c r="L3" s="214" t="s">
        <v>160</v>
      </c>
      <c r="P3" s="101"/>
    </row>
    <row r="4" spans="2:16" x14ac:dyDescent="0.25">
      <c r="B4" s="24"/>
      <c r="C4" s="96"/>
      <c r="D4" s="97"/>
      <c r="E4" s="93">
        <f t="shared" ref="E4:E10" si="0">IF(($D$4:$D$10)=0,0,(D4/$D$2))</f>
        <v>0</v>
      </c>
      <c r="L4" s="215"/>
    </row>
    <row r="5" spans="2:16" x14ac:dyDescent="0.25">
      <c r="B5" s="24"/>
      <c r="C5" s="96"/>
      <c r="D5" s="97"/>
      <c r="E5" s="93">
        <f t="shared" si="0"/>
        <v>0</v>
      </c>
      <c r="L5" s="215"/>
    </row>
    <row r="6" spans="2:16" x14ac:dyDescent="0.25">
      <c r="B6" s="24"/>
      <c r="C6" s="96"/>
      <c r="D6" s="97"/>
      <c r="E6" s="93">
        <f t="shared" si="0"/>
        <v>0</v>
      </c>
      <c r="L6" s="215"/>
    </row>
    <row r="7" spans="2:16" x14ac:dyDescent="0.25">
      <c r="B7" s="24"/>
      <c r="C7" s="96"/>
      <c r="D7" s="97"/>
      <c r="E7" s="93">
        <f t="shared" si="0"/>
        <v>0</v>
      </c>
      <c r="L7" s="215"/>
      <c r="N7" s="18"/>
    </row>
    <row r="8" spans="2:16" x14ac:dyDescent="0.25">
      <c r="B8" s="24"/>
      <c r="C8" s="96"/>
      <c r="D8" s="97"/>
      <c r="E8" s="93">
        <f t="shared" si="0"/>
        <v>0</v>
      </c>
      <c r="L8" s="215"/>
      <c r="N8" s="18"/>
    </row>
    <row r="9" spans="2:16" x14ac:dyDescent="0.25">
      <c r="B9" s="24"/>
      <c r="C9" s="96"/>
      <c r="D9" s="97"/>
      <c r="E9" s="93">
        <f t="shared" si="0"/>
        <v>0</v>
      </c>
      <c r="L9" s="215"/>
      <c r="N9" s="18"/>
    </row>
    <row r="10" spans="2:16" x14ac:dyDescent="0.25">
      <c r="B10" s="24"/>
      <c r="C10" s="96"/>
      <c r="D10" s="97"/>
      <c r="E10" s="93">
        <f t="shared" si="0"/>
        <v>0</v>
      </c>
      <c r="L10" s="215"/>
      <c r="N10" s="18"/>
    </row>
    <row r="11" spans="2:16" x14ac:dyDescent="0.25">
      <c r="B11" s="88" t="s">
        <v>75</v>
      </c>
      <c r="C11" s="88" t="s">
        <v>140</v>
      </c>
      <c r="D11" s="88" t="s">
        <v>141</v>
      </c>
      <c r="E11" s="88" t="s">
        <v>142</v>
      </c>
      <c r="L11" s="215"/>
    </row>
    <row r="12" spans="2:16" x14ac:dyDescent="0.25">
      <c r="B12" s="24"/>
      <c r="C12" s="96"/>
      <c r="D12" s="97"/>
      <c r="E12" s="93">
        <f t="shared" ref="E12:E18" si="1">IF(($D$12:$D$18)=0,0,(D12/$D$2))</f>
        <v>0</v>
      </c>
      <c r="L12" s="215"/>
      <c r="N12" s="18"/>
    </row>
    <row r="13" spans="2:16" x14ac:dyDescent="0.25">
      <c r="B13" s="24"/>
      <c r="C13" s="96"/>
      <c r="D13" s="97"/>
      <c r="E13" s="93">
        <f t="shared" si="1"/>
        <v>0</v>
      </c>
      <c r="L13" s="215"/>
      <c r="N13" s="18"/>
    </row>
    <row r="14" spans="2:16" x14ac:dyDescent="0.25">
      <c r="B14" s="24"/>
      <c r="C14" s="96"/>
      <c r="D14" s="97"/>
      <c r="E14" s="93">
        <f t="shared" si="1"/>
        <v>0</v>
      </c>
      <c r="L14" s="215"/>
      <c r="N14" s="18"/>
    </row>
    <row r="15" spans="2:16" x14ac:dyDescent="0.25">
      <c r="B15" s="24"/>
      <c r="C15" s="96"/>
      <c r="D15" s="97"/>
      <c r="E15" s="93">
        <f t="shared" si="1"/>
        <v>0</v>
      </c>
      <c r="L15" s="215"/>
      <c r="N15" s="18"/>
    </row>
    <row r="16" spans="2:16" x14ac:dyDescent="0.25">
      <c r="B16" s="24"/>
      <c r="C16" s="96"/>
      <c r="D16" s="97"/>
      <c r="E16" s="93">
        <f t="shared" si="1"/>
        <v>0</v>
      </c>
      <c r="L16" s="215"/>
      <c r="N16" s="18"/>
    </row>
    <row r="17" spans="2:12" x14ac:dyDescent="0.25">
      <c r="B17" s="24"/>
      <c r="C17" s="96"/>
      <c r="D17" s="97"/>
      <c r="E17" s="93">
        <f t="shared" si="1"/>
        <v>0</v>
      </c>
      <c r="L17" s="215"/>
    </row>
    <row r="18" spans="2:12" x14ac:dyDescent="0.25">
      <c r="B18" s="24"/>
      <c r="C18" s="96"/>
      <c r="D18" s="97"/>
      <c r="E18" s="93">
        <f t="shared" si="1"/>
        <v>0</v>
      </c>
      <c r="L18" s="215"/>
    </row>
    <row r="19" spans="2:12" x14ac:dyDescent="0.25">
      <c r="B19" s="228"/>
      <c r="C19" s="229"/>
      <c r="D19" s="94" t="s">
        <v>144</v>
      </c>
      <c r="E19" s="95">
        <f>SUM(E4:E10,E12:E18)</f>
        <v>0</v>
      </c>
      <c r="L19" s="216"/>
    </row>
    <row r="20" spans="2:12" x14ac:dyDescent="0.25">
      <c r="B20" s="89" t="s">
        <v>76</v>
      </c>
      <c r="C20" s="89" t="s">
        <v>140</v>
      </c>
      <c r="D20" s="89" t="s">
        <v>141</v>
      </c>
      <c r="E20" s="89" t="s">
        <v>142</v>
      </c>
    </row>
    <row r="21" spans="2:12" x14ac:dyDescent="0.25">
      <c r="B21" s="24"/>
      <c r="C21" s="96"/>
      <c r="D21" s="97"/>
      <c r="E21" s="93">
        <f t="shared" ref="E21:E26" si="2">IF(($D$21:$D$26)=0,0,(D21/$D$2))</f>
        <v>0</v>
      </c>
    </row>
    <row r="22" spans="2:12" x14ac:dyDescent="0.25">
      <c r="B22" s="24"/>
      <c r="C22" s="96"/>
      <c r="D22" s="97"/>
      <c r="E22" s="93">
        <f t="shared" si="2"/>
        <v>0</v>
      </c>
    </row>
    <row r="23" spans="2:12" x14ac:dyDescent="0.25">
      <c r="B23" s="24"/>
      <c r="C23" s="96"/>
      <c r="D23" s="97"/>
      <c r="E23" s="93">
        <f t="shared" si="2"/>
        <v>0</v>
      </c>
    </row>
    <row r="24" spans="2:12" x14ac:dyDescent="0.25">
      <c r="B24" s="24"/>
      <c r="C24" s="96"/>
      <c r="D24" s="97"/>
      <c r="E24" s="93">
        <f t="shared" si="2"/>
        <v>0</v>
      </c>
    </row>
    <row r="25" spans="2:12" x14ac:dyDescent="0.25">
      <c r="B25" s="24"/>
      <c r="C25" s="96"/>
      <c r="D25" s="97"/>
      <c r="E25" s="93">
        <f t="shared" si="2"/>
        <v>0</v>
      </c>
    </row>
    <row r="26" spans="2:12" x14ac:dyDescent="0.25">
      <c r="B26" s="24"/>
      <c r="C26" s="96"/>
      <c r="D26" s="97"/>
      <c r="E26" s="93">
        <f t="shared" si="2"/>
        <v>0</v>
      </c>
    </row>
    <row r="27" spans="2:12" x14ac:dyDescent="0.25">
      <c r="B27" s="220" t="s">
        <v>157</v>
      </c>
      <c r="C27" s="221"/>
      <c r="D27" s="222"/>
      <c r="E27" s="105">
        <f>SUM(E21:E26)</f>
        <v>0</v>
      </c>
    </row>
    <row r="28" spans="2:12" x14ac:dyDescent="0.25">
      <c r="B28" s="89" t="s">
        <v>77</v>
      </c>
      <c r="C28" s="89" t="s">
        <v>140</v>
      </c>
      <c r="D28" s="98" t="s">
        <v>141</v>
      </c>
      <c r="E28" s="98" t="s">
        <v>142</v>
      </c>
    </row>
    <row r="29" spans="2:12" x14ac:dyDescent="0.25">
      <c r="B29" s="24"/>
      <c r="C29" s="96"/>
      <c r="D29" s="97"/>
      <c r="E29" s="92">
        <f>IF(($D$29:$D$35)=0,0,(D29/$D$2))</f>
        <v>0</v>
      </c>
      <c r="L29" s="217" t="s">
        <v>155</v>
      </c>
    </row>
    <row r="30" spans="2:12" x14ac:dyDescent="0.25">
      <c r="B30" s="24"/>
      <c r="C30" s="96"/>
      <c r="D30" s="97"/>
      <c r="E30" s="92">
        <f t="shared" ref="E30:E35" si="3">IF(($D$29:$D$35)=0,0,(D30/$D$2))</f>
        <v>0</v>
      </c>
      <c r="L30" s="218"/>
    </row>
    <row r="31" spans="2:12" x14ac:dyDescent="0.25">
      <c r="B31" s="24"/>
      <c r="C31" s="96"/>
      <c r="D31" s="97"/>
      <c r="E31" s="92">
        <f t="shared" si="3"/>
        <v>0</v>
      </c>
      <c r="L31" s="218"/>
    </row>
    <row r="32" spans="2:12" x14ac:dyDescent="0.25">
      <c r="B32" s="24"/>
      <c r="C32" s="96"/>
      <c r="D32" s="97"/>
      <c r="E32" s="92">
        <f t="shared" si="3"/>
        <v>0</v>
      </c>
      <c r="L32" s="218"/>
    </row>
    <row r="33" spans="2:12" x14ac:dyDescent="0.25">
      <c r="B33" s="24"/>
      <c r="C33" s="96"/>
      <c r="D33" s="97"/>
      <c r="E33" s="92">
        <f t="shared" si="3"/>
        <v>0</v>
      </c>
      <c r="L33" s="218"/>
    </row>
    <row r="34" spans="2:12" x14ac:dyDescent="0.25">
      <c r="B34" s="24"/>
      <c r="C34" s="96"/>
      <c r="D34" s="97"/>
      <c r="E34" s="92">
        <f t="shared" si="3"/>
        <v>0</v>
      </c>
      <c r="L34" s="218"/>
    </row>
    <row r="35" spans="2:12" x14ac:dyDescent="0.25">
      <c r="B35" s="24"/>
      <c r="C35" s="96"/>
      <c r="D35" s="97"/>
      <c r="E35" s="92">
        <f t="shared" si="3"/>
        <v>0</v>
      </c>
      <c r="L35" s="218"/>
    </row>
    <row r="36" spans="2:12" ht="15.75" thickBot="1" x14ac:dyDescent="0.3">
      <c r="B36" s="91"/>
      <c r="C36" s="91"/>
      <c r="D36" s="99" t="s">
        <v>154</v>
      </c>
      <c r="E36" s="106">
        <f>SUM(E29:E35)</f>
        <v>0</v>
      </c>
      <c r="L36" s="219"/>
    </row>
    <row r="37" spans="2:12" ht="15.75" thickBot="1" x14ac:dyDescent="0.3">
      <c r="B37" s="223" t="s">
        <v>143</v>
      </c>
      <c r="C37" s="224"/>
      <c r="D37" s="225"/>
      <c r="E37" s="107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O12" sqref="O12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43" t="s">
        <v>145</v>
      </c>
      <c r="B1" s="243"/>
      <c r="C1" s="243"/>
      <c r="D1" s="243"/>
      <c r="E1" s="243"/>
      <c r="F1" s="243"/>
      <c r="G1" s="243"/>
      <c r="H1" s="243"/>
      <c r="I1" s="243"/>
      <c r="J1" s="243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ht="19.5" customHeight="1" x14ac:dyDescent="0.25">
      <c r="A2" s="244" t="s">
        <v>146</v>
      </c>
      <c r="B2" s="244"/>
      <c r="C2" s="244"/>
      <c r="D2" s="244"/>
      <c r="E2" s="244"/>
      <c r="F2" s="244"/>
      <c r="G2" s="244"/>
      <c r="H2" s="244"/>
      <c r="I2" s="24"/>
      <c r="J2" s="24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ht="12.75" customHeight="1" x14ac:dyDescent="0.25">
      <c r="A3" s="245" t="s">
        <v>11</v>
      </c>
      <c r="B3" s="245"/>
      <c r="C3" s="245" t="s">
        <v>158</v>
      </c>
      <c r="D3" s="245"/>
      <c r="E3" s="118" t="s">
        <v>16</v>
      </c>
      <c r="F3" s="118" t="s">
        <v>2</v>
      </c>
      <c r="G3" s="118" t="s">
        <v>55</v>
      </c>
      <c r="H3" s="118" t="s">
        <v>159</v>
      </c>
      <c r="I3" s="24"/>
      <c r="J3" s="24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39" ht="23.25" customHeight="1" x14ac:dyDescent="0.25">
      <c r="A4" s="246">
        <f>'[1]A. Opći podaci'!A19:B19</f>
        <v>0</v>
      </c>
      <c r="B4" s="247"/>
      <c r="C4" s="247">
        <f>'[1]A. Opći podaci'!C19:E19</f>
        <v>0</v>
      </c>
      <c r="D4" s="247"/>
      <c r="E4" s="119">
        <f>'[1]A. Opći podaci'!AC19</f>
        <v>0</v>
      </c>
      <c r="F4" s="120">
        <f>'[1]A. Opći podaci'!I19</f>
        <v>0</v>
      </c>
      <c r="G4" s="121">
        <f>'[1]A. Opći podaci'!J19</f>
        <v>0</v>
      </c>
      <c r="H4" s="119">
        <f>'[1]A. Opći podaci'!AE19</f>
        <v>0</v>
      </c>
      <c r="I4" s="24"/>
      <c r="J4" s="24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ht="18.75" customHeight="1" x14ac:dyDescent="0.25">
      <c r="A5" s="240" t="s">
        <v>147</v>
      </c>
      <c r="B5" s="240"/>
      <c r="C5" s="240"/>
      <c r="D5" s="240"/>
      <c r="E5" s="240"/>
      <c r="F5" s="240"/>
      <c r="G5" s="240"/>
      <c r="H5" s="240"/>
      <c r="I5" s="24"/>
      <c r="J5" s="24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</row>
    <row r="6" spans="1:39" ht="16.5" customHeight="1" x14ac:dyDescent="0.25">
      <c r="A6" s="245" t="s">
        <v>11</v>
      </c>
      <c r="B6" s="245"/>
      <c r="C6" s="245" t="s">
        <v>158</v>
      </c>
      <c r="D6" s="245"/>
      <c r="E6" s="118" t="s">
        <v>16</v>
      </c>
      <c r="F6" s="118" t="s">
        <v>2</v>
      </c>
      <c r="G6" s="118" t="s">
        <v>55</v>
      </c>
      <c r="H6" s="118" t="s">
        <v>59</v>
      </c>
      <c r="I6" s="24"/>
      <c r="J6" s="24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</row>
    <row r="7" spans="1:39" x14ac:dyDescent="0.25">
      <c r="A7" s="241">
        <f>'[1]A. Opći podaci'!AC25</f>
        <v>0</v>
      </c>
      <c r="B7" s="242"/>
      <c r="C7" s="242">
        <f>'[1]A. Opći podaci'!AD25</f>
        <v>0</v>
      </c>
      <c r="D7" s="242"/>
      <c r="E7" s="122">
        <f>'[1]A. Opći podaci'!AE25</f>
        <v>0</v>
      </c>
      <c r="F7" s="123">
        <f>'[1]A. Opći podaci'!AF25</f>
        <v>0</v>
      </c>
      <c r="G7" s="124">
        <f>'[1]A. Opći podaci'!AG25</f>
        <v>0</v>
      </c>
      <c r="H7" s="122">
        <f>'[1]A. Opći podaci'!AH25</f>
        <v>0</v>
      </c>
      <c r="I7" s="24"/>
      <c r="J7" s="24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</row>
    <row r="8" spans="1:39" x14ac:dyDescent="0.25">
      <c r="A8" s="241">
        <f>'[1]A. Opći podaci'!AC26</f>
        <v>0</v>
      </c>
      <c r="B8" s="242"/>
      <c r="C8" s="242">
        <f>'[1]A. Opći podaci'!AD26</f>
        <v>0</v>
      </c>
      <c r="D8" s="242"/>
      <c r="E8" s="122">
        <f>'[1]A. Opći podaci'!AE26</f>
        <v>0</v>
      </c>
      <c r="F8" s="123">
        <f>'[1]A. Opći podaci'!AF26</f>
        <v>0</v>
      </c>
      <c r="G8" s="124">
        <f>'[1]A. Opći podaci'!AG26</f>
        <v>0</v>
      </c>
      <c r="H8" s="122">
        <f>'[1]A. Opći podaci'!AH26</f>
        <v>0</v>
      </c>
      <c r="I8" s="24"/>
      <c r="J8" s="24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</row>
    <row r="9" spans="1:39" x14ac:dyDescent="0.25">
      <c r="A9" s="241">
        <f>'[1]A. Opći podaci'!AC27</f>
        <v>0</v>
      </c>
      <c r="B9" s="242"/>
      <c r="C9" s="242">
        <f>'[1]A. Opći podaci'!AD27</f>
        <v>0</v>
      </c>
      <c r="D9" s="242"/>
      <c r="E9" s="122">
        <f>'[1]A. Opći podaci'!AE27</f>
        <v>0</v>
      </c>
      <c r="F9" s="123">
        <f>'[1]A. Opći podaci'!AF27</f>
        <v>0</v>
      </c>
      <c r="G9" s="124">
        <f>'[1]A. Opći podaci'!AG27</f>
        <v>0</v>
      </c>
      <c r="H9" s="122">
        <f>'[1]A. Opći podaci'!AH27</f>
        <v>0</v>
      </c>
      <c r="I9" s="24"/>
      <c r="J9" s="24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</row>
    <row r="10" spans="1:39" x14ac:dyDescent="0.25">
      <c r="A10" s="241">
        <f>'[1]A. Opći podaci'!AC28</f>
        <v>0</v>
      </c>
      <c r="B10" s="242"/>
      <c r="C10" s="242">
        <f>'[1]A. Opći podaci'!AD28</f>
        <v>0</v>
      </c>
      <c r="D10" s="242"/>
      <c r="E10" s="122">
        <f>'[1]A. Opći podaci'!AE28</f>
        <v>0</v>
      </c>
      <c r="F10" s="123">
        <f>'[1]A. Opći podaci'!AF28</f>
        <v>0</v>
      </c>
      <c r="G10" s="124">
        <f>'[1]A. Opći podaci'!AG28</f>
        <v>0</v>
      </c>
      <c r="H10" s="122">
        <f>'[1]A. Opći podaci'!AH28</f>
        <v>0</v>
      </c>
      <c r="I10" s="24"/>
      <c r="J10" s="24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</row>
    <row r="11" spans="1:39" x14ac:dyDescent="0.25">
      <c r="A11" s="241">
        <f>'[1]A. Opći podaci'!AC29</f>
        <v>0</v>
      </c>
      <c r="B11" s="242"/>
      <c r="C11" s="242">
        <f>'[1]A. Opći podaci'!AD29</f>
        <v>0</v>
      </c>
      <c r="D11" s="242"/>
      <c r="E11" s="122">
        <f>'[1]A. Opći podaci'!AE29</f>
        <v>0</v>
      </c>
      <c r="F11" s="123">
        <f>'[1]A. Opći podaci'!AF29</f>
        <v>0</v>
      </c>
      <c r="G11" s="124">
        <f>'[1]A. Opći podaci'!AG29</f>
        <v>0</v>
      </c>
      <c r="H11" s="122">
        <f>'[1]A. Opći podaci'!AH29</f>
        <v>0</v>
      </c>
      <c r="I11" s="24"/>
      <c r="J11" s="24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</row>
    <row r="12" spans="1:39" x14ac:dyDescent="0.25">
      <c r="A12" s="241">
        <f>'[1]A. Opći podaci'!AC30</f>
        <v>0</v>
      </c>
      <c r="B12" s="242"/>
      <c r="C12" s="242">
        <f>'[1]A. Opći podaci'!AD30</f>
        <v>0</v>
      </c>
      <c r="D12" s="242"/>
      <c r="E12" s="122">
        <f>'[1]A. Opći podaci'!AE30</f>
        <v>0</v>
      </c>
      <c r="F12" s="123">
        <f>'[1]A. Opći podaci'!AF30</f>
        <v>0</v>
      </c>
      <c r="G12" s="124">
        <f>'[1]A. Opći podaci'!AG30</f>
        <v>0</v>
      </c>
      <c r="H12" s="122">
        <f>'[1]A. Opći podaci'!AH30</f>
        <v>0</v>
      </c>
      <c r="I12" s="24"/>
      <c r="J12" s="24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</row>
    <row r="13" spans="1:39" x14ac:dyDescent="0.25">
      <c r="A13" s="241">
        <f>'[1]A. Opći podaci'!AC31</f>
        <v>0</v>
      </c>
      <c r="B13" s="242"/>
      <c r="C13" s="242">
        <f>'[1]A. Opći podaci'!AD31</f>
        <v>0</v>
      </c>
      <c r="D13" s="242"/>
      <c r="E13" s="122">
        <f>'[1]A. Opći podaci'!AE31</f>
        <v>0</v>
      </c>
      <c r="F13" s="123">
        <f>'[1]A. Opći podaci'!AF31</f>
        <v>0</v>
      </c>
      <c r="G13" s="124">
        <f>'[1]A. Opći podaci'!AG31</f>
        <v>0</v>
      </c>
      <c r="H13" s="122">
        <f>'[1]A. Opći podaci'!AH31</f>
        <v>0</v>
      </c>
      <c r="I13" s="24"/>
      <c r="J13" s="24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</row>
    <row r="14" spans="1:39" x14ac:dyDescent="0.25">
      <c r="A14" s="233" t="s">
        <v>148</v>
      </c>
      <c r="B14" s="233"/>
      <c r="C14" s="233"/>
      <c r="D14" s="233"/>
      <c r="E14" s="233"/>
      <c r="F14" s="233"/>
      <c r="G14" s="233"/>
      <c r="H14" s="233"/>
      <c r="I14" s="24"/>
      <c r="J14" s="24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</row>
    <row r="15" spans="1:39" x14ac:dyDescent="0.25">
      <c r="A15" s="235"/>
      <c r="B15" s="235"/>
      <c r="C15" s="235"/>
      <c r="D15" s="235"/>
      <c r="E15" s="235"/>
      <c r="F15" s="235"/>
      <c r="G15" s="235"/>
      <c r="H15" s="235"/>
      <c r="I15" s="24"/>
      <c r="J15" s="24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</row>
    <row r="16" spans="1:39" x14ac:dyDescent="0.25">
      <c r="A16" s="235"/>
      <c r="B16" s="235"/>
      <c r="C16" s="235"/>
      <c r="D16" s="235"/>
      <c r="E16" s="235"/>
      <c r="F16" s="235"/>
      <c r="G16" s="235"/>
      <c r="H16" s="235"/>
      <c r="I16" s="24"/>
      <c r="J16" s="24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</row>
    <row r="17" spans="1:39" x14ac:dyDescent="0.25">
      <c r="A17" s="235"/>
      <c r="B17" s="235"/>
      <c r="C17" s="235"/>
      <c r="D17" s="235"/>
      <c r="E17" s="235"/>
      <c r="F17" s="235"/>
      <c r="G17" s="235"/>
      <c r="H17" s="235"/>
      <c r="I17" s="24"/>
      <c r="J17" s="24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</row>
    <row r="18" spans="1:39" x14ac:dyDescent="0.25">
      <c r="A18" s="239" t="s">
        <v>236</v>
      </c>
      <c r="B18" s="239"/>
      <c r="C18" s="239"/>
      <c r="D18" s="239"/>
      <c r="E18" s="239"/>
      <c r="F18" s="239"/>
      <c r="G18" s="239"/>
      <c r="H18" s="239"/>
      <c r="I18" s="24"/>
      <c r="J18" s="24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</row>
    <row r="19" spans="1:39" x14ac:dyDescent="0.25">
      <c r="A19" s="235"/>
      <c r="B19" s="235"/>
      <c r="C19" s="235"/>
      <c r="D19" s="235"/>
      <c r="E19" s="235"/>
      <c r="F19" s="235"/>
      <c r="G19" s="235"/>
      <c r="H19" s="235"/>
      <c r="I19" s="24"/>
      <c r="J19" s="24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</row>
    <row r="20" spans="1:39" x14ac:dyDescent="0.25">
      <c r="A20" s="233" t="s">
        <v>149</v>
      </c>
      <c r="B20" s="233"/>
      <c r="C20" s="233"/>
      <c r="D20" s="233"/>
      <c r="E20" s="233"/>
      <c r="F20" s="233"/>
      <c r="G20" s="233"/>
      <c r="H20" s="233"/>
      <c r="I20" s="24"/>
      <c r="J20" s="24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</row>
    <row r="21" spans="1:39" x14ac:dyDescent="0.25">
      <c r="A21" s="234"/>
      <c r="B21" s="234"/>
      <c r="C21" s="234"/>
      <c r="D21" s="234"/>
      <c r="E21" s="234"/>
      <c r="F21" s="234"/>
      <c r="G21" s="234"/>
      <c r="H21" s="234"/>
      <c r="I21" s="24"/>
      <c r="J21" s="24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</row>
    <row r="22" spans="1:39" x14ac:dyDescent="0.25">
      <c r="A22" s="234"/>
      <c r="B22" s="234"/>
      <c r="C22" s="234"/>
      <c r="D22" s="234"/>
      <c r="E22" s="234"/>
      <c r="F22" s="234"/>
      <c r="G22" s="234"/>
      <c r="H22" s="234"/>
      <c r="I22" s="24"/>
      <c r="J22" s="24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spans="1:39" x14ac:dyDescent="0.25">
      <c r="A23" s="234"/>
      <c r="B23" s="234"/>
      <c r="C23" s="234"/>
      <c r="D23" s="234"/>
      <c r="E23" s="234"/>
      <c r="F23" s="234"/>
      <c r="G23" s="234"/>
      <c r="H23" s="234"/>
      <c r="I23" s="24"/>
      <c r="J23" s="24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</row>
    <row r="24" spans="1:39" x14ac:dyDescent="0.25">
      <c r="A24" s="234"/>
      <c r="B24" s="234"/>
      <c r="C24" s="234"/>
      <c r="D24" s="234"/>
      <c r="E24" s="234"/>
      <c r="F24" s="234"/>
      <c r="G24" s="234"/>
      <c r="H24" s="234"/>
      <c r="I24" s="24"/>
      <c r="J24" s="24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</row>
    <row r="25" spans="1:39" x14ac:dyDescent="0.25">
      <c r="A25" s="234"/>
      <c r="B25" s="234"/>
      <c r="C25" s="234"/>
      <c r="D25" s="234"/>
      <c r="E25" s="234"/>
      <c r="F25" s="234"/>
      <c r="G25" s="234"/>
      <c r="H25" s="234"/>
      <c r="I25" s="24"/>
      <c r="J25" s="24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</row>
    <row r="26" spans="1:39" x14ac:dyDescent="0.25">
      <c r="A26" s="233" t="s">
        <v>150</v>
      </c>
      <c r="B26" s="233"/>
      <c r="C26" s="233"/>
      <c r="D26" s="233"/>
      <c r="E26" s="233"/>
      <c r="F26" s="233"/>
      <c r="G26" s="233"/>
      <c r="H26" s="233"/>
      <c r="I26" s="24"/>
      <c r="J26" s="24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</row>
    <row r="27" spans="1:39" x14ac:dyDescent="0.25">
      <c r="A27" s="234"/>
      <c r="B27" s="234"/>
      <c r="C27" s="234"/>
      <c r="D27" s="234"/>
      <c r="E27" s="234"/>
      <c r="F27" s="234"/>
      <c r="G27" s="234"/>
      <c r="H27" s="234"/>
      <c r="I27" s="24"/>
      <c r="J27" s="24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  <row r="28" spans="1:39" x14ac:dyDescent="0.25">
      <c r="A28" s="234"/>
      <c r="B28" s="234"/>
      <c r="C28" s="234"/>
      <c r="D28" s="234"/>
      <c r="E28" s="234"/>
      <c r="F28" s="234"/>
      <c r="G28" s="234"/>
      <c r="H28" s="234"/>
      <c r="I28" s="24"/>
      <c r="J28" s="24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</row>
    <row r="29" spans="1:39" x14ac:dyDescent="0.25">
      <c r="A29" s="234"/>
      <c r="B29" s="234"/>
      <c r="C29" s="234"/>
      <c r="D29" s="234"/>
      <c r="E29" s="234"/>
      <c r="F29" s="234"/>
      <c r="G29" s="234"/>
      <c r="H29" s="234"/>
      <c r="I29" s="24"/>
      <c r="J29" s="24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</row>
    <row r="30" spans="1:39" x14ac:dyDescent="0.25">
      <c r="A30" s="234"/>
      <c r="B30" s="234"/>
      <c r="C30" s="234"/>
      <c r="D30" s="234"/>
      <c r="E30" s="234"/>
      <c r="F30" s="234"/>
      <c r="G30" s="234"/>
      <c r="H30" s="234"/>
      <c r="I30" s="24"/>
      <c r="J30" s="24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</row>
    <row r="31" spans="1:39" ht="74.25" customHeight="1" x14ac:dyDescent="0.25">
      <c r="A31" s="240" t="s">
        <v>151</v>
      </c>
      <c r="B31" s="240"/>
      <c r="C31" s="240"/>
      <c r="D31" s="240"/>
      <c r="E31" s="240"/>
      <c r="F31" s="240"/>
      <c r="G31" s="240"/>
      <c r="H31" s="240"/>
      <c r="I31" s="24"/>
      <c r="J31" s="24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</row>
    <row r="32" spans="1:39" ht="53.25" customHeight="1" x14ac:dyDescent="0.25">
      <c r="A32" s="125" t="s">
        <v>210</v>
      </c>
      <c r="B32" s="238"/>
      <c r="C32" s="238"/>
      <c r="D32" s="238"/>
      <c r="E32" s="238"/>
      <c r="F32" s="238"/>
      <c r="G32" s="238"/>
      <c r="H32" s="238"/>
      <c r="I32" s="24"/>
      <c r="J32" s="24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1:39" ht="59.25" customHeight="1" x14ac:dyDescent="0.25">
      <c r="A33" s="125" t="s">
        <v>211</v>
      </c>
      <c r="B33" s="238"/>
      <c r="C33" s="238"/>
      <c r="D33" s="238"/>
      <c r="E33" s="238"/>
      <c r="F33" s="238"/>
      <c r="G33" s="238"/>
      <c r="H33" s="238"/>
      <c r="I33" s="24"/>
      <c r="J33" s="24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</row>
    <row r="34" spans="1:39" ht="39.75" customHeight="1" x14ac:dyDescent="0.25">
      <c r="A34" s="125" t="s">
        <v>212</v>
      </c>
      <c r="B34" s="238"/>
      <c r="C34" s="238"/>
      <c r="D34" s="238"/>
      <c r="E34" s="238"/>
      <c r="F34" s="238"/>
      <c r="G34" s="238"/>
      <c r="H34" s="238"/>
      <c r="I34" s="24"/>
      <c r="J34" s="24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1:39" ht="48.75" customHeight="1" x14ac:dyDescent="0.25">
      <c r="A35" s="125" t="s">
        <v>213</v>
      </c>
      <c r="B35" s="238"/>
      <c r="C35" s="238"/>
      <c r="D35" s="238"/>
      <c r="E35" s="238"/>
      <c r="F35" s="238"/>
      <c r="G35" s="238"/>
      <c r="H35" s="238"/>
      <c r="I35" s="24"/>
      <c r="J35" s="24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</row>
    <row r="36" spans="1:39" ht="39" customHeight="1" x14ac:dyDescent="0.25">
      <c r="A36" s="125" t="s">
        <v>214</v>
      </c>
      <c r="B36" s="238"/>
      <c r="C36" s="238"/>
      <c r="D36" s="238"/>
      <c r="E36" s="238"/>
      <c r="F36" s="238"/>
      <c r="G36" s="238"/>
      <c r="H36" s="238"/>
      <c r="I36" s="24"/>
      <c r="J36" s="24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</row>
    <row r="37" spans="1:39" x14ac:dyDescent="0.25">
      <c r="A37" s="233" t="s">
        <v>152</v>
      </c>
      <c r="B37" s="233"/>
      <c r="C37" s="233"/>
      <c r="D37" s="233"/>
      <c r="E37" s="233"/>
      <c r="F37" s="233"/>
      <c r="G37" s="233"/>
      <c r="H37" s="233"/>
      <c r="I37" s="24"/>
      <c r="J37" s="24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</row>
    <row r="38" spans="1:39" x14ac:dyDescent="0.25">
      <c r="A38" s="126" t="s">
        <v>215</v>
      </c>
      <c r="B38" s="235"/>
      <c r="C38" s="235"/>
      <c r="D38" s="235"/>
      <c r="E38" s="235"/>
      <c r="F38" s="235"/>
      <c r="G38" s="235"/>
      <c r="H38" s="235"/>
      <c r="I38" s="24"/>
      <c r="J38" s="24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  <row r="39" spans="1:39" ht="11.25" customHeight="1" x14ac:dyDescent="0.25">
      <c r="A39" s="127" t="s">
        <v>216</v>
      </c>
      <c r="B39" s="235"/>
      <c r="C39" s="235"/>
      <c r="D39" s="235"/>
      <c r="E39" s="235"/>
      <c r="F39" s="235"/>
      <c r="G39" s="235"/>
      <c r="H39" s="235"/>
      <c r="I39" s="24"/>
      <c r="J39" s="24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</row>
    <row r="40" spans="1:39" ht="15" customHeight="1" x14ac:dyDescent="0.25">
      <c r="A40" s="127" t="s">
        <v>217</v>
      </c>
      <c r="B40" s="235"/>
      <c r="C40" s="235"/>
      <c r="D40" s="235"/>
      <c r="E40" s="235"/>
      <c r="F40" s="235"/>
      <c r="G40" s="235"/>
      <c r="H40" s="235"/>
      <c r="I40" s="24"/>
      <c r="J40" s="24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</row>
    <row r="41" spans="1:39" ht="15" customHeight="1" x14ac:dyDescent="0.25">
      <c r="A41" s="127" t="s">
        <v>182</v>
      </c>
      <c r="B41" s="235"/>
      <c r="C41" s="235"/>
      <c r="D41" s="235"/>
      <c r="E41" s="235"/>
      <c r="F41" s="235"/>
      <c r="G41" s="235"/>
      <c r="H41" s="235"/>
      <c r="I41" s="24"/>
      <c r="J41" s="24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</row>
    <row r="42" spans="1:39" ht="47.25" customHeight="1" x14ac:dyDescent="0.25">
      <c r="A42" s="236" t="s">
        <v>153</v>
      </c>
      <c r="B42" s="236"/>
      <c r="C42" s="236"/>
      <c r="D42" s="236"/>
      <c r="E42" s="236"/>
      <c r="F42" s="236"/>
      <c r="G42" s="236"/>
      <c r="H42" s="236"/>
      <c r="I42" s="24"/>
      <c r="J42" s="24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</row>
    <row r="43" spans="1:39" x14ac:dyDescent="0.25">
      <c r="A43" s="237"/>
      <c r="B43" s="237"/>
      <c r="C43" s="237"/>
      <c r="D43" s="237"/>
      <c r="E43" s="237"/>
      <c r="F43" s="237"/>
      <c r="G43" s="237"/>
      <c r="H43" s="237"/>
      <c r="I43" s="24"/>
      <c r="J43" s="24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</row>
    <row r="44" spans="1:39" x14ac:dyDescent="0.25">
      <c r="A44" s="237"/>
      <c r="B44" s="237"/>
      <c r="C44" s="237"/>
      <c r="D44" s="237"/>
      <c r="E44" s="237"/>
      <c r="F44" s="237"/>
      <c r="G44" s="237"/>
      <c r="H44" s="237"/>
      <c r="I44" s="24"/>
      <c r="J44" s="24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</row>
    <row r="45" spans="1:39" x14ac:dyDescent="0.25">
      <c r="A45" s="237"/>
      <c r="B45" s="237"/>
      <c r="C45" s="237"/>
      <c r="D45" s="237"/>
      <c r="E45" s="237"/>
      <c r="F45" s="237"/>
      <c r="G45" s="237"/>
      <c r="H45" s="237"/>
      <c r="I45" s="24"/>
      <c r="J45" s="24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</row>
    <row r="46" spans="1:39" x14ac:dyDescent="0.25">
      <c r="A46" s="237"/>
      <c r="B46" s="237"/>
      <c r="C46" s="237"/>
      <c r="D46" s="237"/>
      <c r="E46" s="237"/>
      <c r="F46" s="237"/>
      <c r="G46" s="237"/>
      <c r="H46" s="237"/>
      <c r="I46" s="24"/>
      <c r="J46" s="24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</row>
    <row r="47" spans="1:39" x14ac:dyDescent="0.25">
      <c r="A47" s="233" t="s">
        <v>218</v>
      </c>
      <c r="B47" s="233"/>
      <c r="C47" s="233"/>
      <c r="D47" s="233"/>
      <c r="E47" s="233"/>
      <c r="F47" s="233"/>
      <c r="G47" s="233"/>
      <c r="H47" s="233"/>
      <c r="I47" s="24"/>
      <c r="J47" s="24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</row>
    <row r="48" spans="1:39" x14ac:dyDescent="0.25">
      <c r="A48" s="127" t="s">
        <v>203</v>
      </c>
      <c r="B48" s="235" t="s">
        <v>219</v>
      </c>
      <c r="C48" s="235"/>
      <c r="D48" s="127" t="s">
        <v>220</v>
      </c>
      <c r="E48" s="235" t="s">
        <v>221</v>
      </c>
      <c r="F48" s="235"/>
      <c r="G48" s="235" t="s">
        <v>182</v>
      </c>
      <c r="H48" s="235"/>
      <c r="I48" s="24"/>
      <c r="J48" s="24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</row>
    <row r="49" spans="1:39" x14ac:dyDescent="0.25">
      <c r="A49" s="127" t="s">
        <v>58</v>
      </c>
      <c r="B49" s="235"/>
      <c r="C49" s="235"/>
      <c r="D49" s="127"/>
      <c r="E49" s="235"/>
      <c r="F49" s="235"/>
      <c r="G49" s="235"/>
      <c r="H49" s="235"/>
      <c r="I49" s="24"/>
      <c r="J49" s="24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</row>
    <row r="50" spans="1:39" x14ac:dyDescent="0.25">
      <c r="A50" s="127" t="s">
        <v>62</v>
      </c>
      <c r="B50" s="235"/>
      <c r="C50" s="235"/>
      <c r="D50" s="127"/>
      <c r="E50" s="235"/>
      <c r="F50" s="235"/>
      <c r="G50" s="235"/>
      <c r="H50" s="235"/>
      <c r="I50" s="24"/>
      <c r="J50" s="24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</row>
    <row r="51" spans="1:39" x14ac:dyDescent="0.25">
      <c r="A51" s="127" t="s">
        <v>63</v>
      </c>
      <c r="B51" s="235"/>
      <c r="C51" s="235"/>
      <c r="D51" s="127"/>
      <c r="E51" s="235"/>
      <c r="F51" s="235"/>
      <c r="G51" s="235"/>
      <c r="H51" s="235"/>
      <c r="I51" s="24"/>
      <c r="J51" s="24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</row>
    <row r="52" spans="1:39" x14ac:dyDescent="0.25">
      <c r="A52" s="233" t="s">
        <v>161</v>
      </c>
      <c r="B52" s="233"/>
      <c r="C52" s="233"/>
      <c r="D52" s="233"/>
      <c r="E52" s="233"/>
      <c r="F52" s="233"/>
      <c r="G52" s="233"/>
      <c r="H52" s="233"/>
      <c r="I52" s="24"/>
      <c r="J52" s="24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</row>
    <row r="53" spans="1:39" x14ac:dyDescent="0.25">
      <c r="A53" s="234"/>
      <c r="B53" s="234"/>
      <c r="C53" s="234"/>
      <c r="D53" s="234"/>
      <c r="E53" s="234"/>
      <c r="F53" s="234"/>
      <c r="G53" s="234"/>
      <c r="H53" s="234"/>
      <c r="I53" s="24"/>
      <c r="J53" s="24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</row>
    <row r="54" spans="1:39" x14ac:dyDescent="0.25">
      <c r="A54" s="234"/>
      <c r="B54" s="234"/>
      <c r="C54" s="234"/>
      <c r="D54" s="234"/>
      <c r="E54" s="234"/>
      <c r="F54" s="234"/>
      <c r="G54" s="234"/>
      <c r="H54" s="234"/>
      <c r="I54" s="24"/>
      <c r="J54" s="24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</row>
    <row r="55" spans="1:39" x14ac:dyDescent="0.2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</row>
    <row r="56" spans="1:39" x14ac:dyDescent="0.2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</row>
    <row r="57" spans="1:39" x14ac:dyDescent="0.2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</row>
    <row r="58" spans="1:39" x14ac:dyDescent="0.2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</row>
    <row r="59" spans="1:39" x14ac:dyDescent="0.2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</row>
    <row r="60" spans="1:39" x14ac:dyDescent="0.2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</row>
    <row r="61" spans="1:39" x14ac:dyDescent="0.2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</row>
    <row r="62" spans="1:39" x14ac:dyDescent="0.2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</row>
    <row r="63" spans="1:39" x14ac:dyDescent="0.2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</row>
    <row r="64" spans="1:39" x14ac:dyDescent="0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</row>
    <row r="65" spans="1:39" x14ac:dyDescent="0.2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</row>
    <row r="66" spans="1:39" x14ac:dyDescent="0.2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</row>
    <row r="67" spans="1:39" x14ac:dyDescent="0.2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</row>
    <row r="68" spans="1:39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</row>
    <row r="69" spans="1:39" x14ac:dyDescent="0.2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</row>
    <row r="70" spans="1:39" x14ac:dyDescent="0.2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</row>
    <row r="71" spans="1:39" x14ac:dyDescent="0.2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</row>
    <row r="72" spans="1:39" x14ac:dyDescent="0.25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</row>
    <row r="73" spans="1:39" x14ac:dyDescent="0.25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</row>
    <row r="74" spans="1:39" x14ac:dyDescent="0.2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</row>
    <row r="75" spans="1:39" x14ac:dyDescent="0.2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</row>
    <row r="76" spans="1:39" x14ac:dyDescent="0.25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</row>
    <row r="77" spans="1:39" x14ac:dyDescent="0.25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</row>
    <row r="78" spans="1:39" x14ac:dyDescent="0.2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</row>
    <row r="79" spans="1:39" x14ac:dyDescent="0.25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</row>
    <row r="80" spans="1:39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</row>
    <row r="81" spans="1:39" x14ac:dyDescent="0.25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</row>
    <row r="82" spans="1:39" x14ac:dyDescent="0.2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</row>
    <row r="83" spans="1:39" x14ac:dyDescent="0.2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</row>
    <row r="84" spans="1:39" x14ac:dyDescent="0.2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</row>
    <row r="85" spans="1:39" x14ac:dyDescent="0.2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</row>
    <row r="86" spans="1:39" x14ac:dyDescent="0.2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</row>
    <row r="87" spans="1:39" x14ac:dyDescent="0.25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</row>
    <row r="88" spans="1:39" x14ac:dyDescent="0.25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</row>
    <row r="89" spans="1:39" x14ac:dyDescent="0.2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</row>
    <row r="90" spans="1:39" x14ac:dyDescent="0.2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</row>
    <row r="91" spans="1:39" x14ac:dyDescent="0.2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</row>
    <row r="92" spans="1:39" x14ac:dyDescent="0.2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</row>
    <row r="93" spans="1:39" x14ac:dyDescent="0.25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</row>
    <row r="94" spans="1:39" x14ac:dyDescent="0.25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</row>
    <row r="95" spans="1:39" x14ac:dyDescent="0.25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</row>
    <row r="96" spans="1:39" x14ac:dyDescent="0.2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</row>
    <row r="97" spans="1:39" x14ac:dyDescent="0.25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</row>
    <row r="98" spans="1:39" x14ac:dyDescent="0.25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</row>
    <row r="99" spans="1:39" x14ac:dyDescent="0.25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</row>
    <row r="100" spans="1:39" x14ac:dyDescent="0.25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</row>
    <row r="101" spans="1:39" x14ac:dyDescent="0.25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</row>
    <row r="102" spans="1:39" x14ac:dyDescent="0.25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</row>
    <row r="103" spans="1:39" x14ac:dyDescent="0.25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</row>
    <row r="104" spans="1:39" x14ac:dyDescent="0.25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</row>
    <row r="105" spans="1:39" x14ac:dyDescent="0.2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</row>
    <row r="106" spans="1:39" x14ac:dyDescent="0.2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</row>
    <row r="107" spans="1:39" x14ac:dyDescent="0.2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</row>
    <row r="108" spans="1:39" x14ac:dyDescent="0.25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</row>
    <row r="109" spans="1:39" x14ac:dyDescent="0.25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</row>
    <row r="110" spans="1:39" x14ac:dyDescent="0.25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</row>
    <row r="111" spans="1:39" x14ac:dyDescent="0.2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</row>
    <row r="112" spans="1:39" x14ac:dyDescent="0.2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</row>
    <row r="113" spans="1:39" x14ac:dyDescent="0.2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</row>
    <row r="114" spans="1:39" x14ac:dyDescent="0.2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</row>
    <row r="115" spans="1:39" x14ac:dyDescent="0.25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</row>
    <row r="116" spans="1:39" x14ac:dyDescent="0.2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</row>
    <row r="117" spans="1:39" x14ac:dyDescent="0.2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</row>
    <row r="118" spans="1:39" x14ac:dyDescent="0.25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</row>
    <row r="119" spans="1:39" x14ac:dyDescent="0.2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</row>
    <row r="120" spans="1:39" x14ac:dyDescent="0.2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</row>
    <row r="121" spans="1:39" x14ac:dyDescent="0.25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</row>
    <row r="122" spans="1:39" x14ac:dyDescent="0.2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</row>
    <row r="123" spans="1:39" x14ac:dyDescent="0.25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</row>
    <row r="124" spans="1:39" x14ac:dyDescent="0.25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</row>
    <row r="125" spans="1:39" x14ac:dyDescent="0.25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</row>
    <row r="126" spans="1:39" x14ac:dyDescent="0.25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</row>
    <row r="127" spans="1:39" x14ac:dyDescent="0.2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</row>
    <row r="128" spans="1:39" x14ac:dyDescent="0.25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</row>
    <row r="129" spans="1:39" x14ac:dyDescent="0.25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</row>
    <row r="130" spans="1:39" x14ac:dyDescent="0.25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</row>
    <row r="131" spans="1:39" x14ac:dyDescent="0.25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</row>
    <row r="132" spans="1:39" x14ac:dyDescent="0.25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</row>
    <row r="133" spans="1:39" x14ac:dyDescent="0.25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39" x14ac:dyDescent="0.25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</row>
    <row r="135" spans="1:39" x14ac:dyDescent="0.25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</row>
    <row r="136" spans="1:39" x14ac:dyDescent="0.2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</row>
    <row r="137" spans="1:39" x14ac:dyDescent="0.25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</row>
    <row r="138" spans="1:39" x14ac:dyDescent="0.25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39" x14ac:dyDescent="0.25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</row>
    <row r="140" spans="1:39" x14ac:dyDescent="0.25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</row>
    <row r="141" spans="1:39" x14ac:dyDescent="0.25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</row>
    <row r="142" spans="1:39" x14ac:dyDescent="0.25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</row>
    <row r="143" spans="1:39" x14ac:dyDescent="0.25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</row>
    <row r="144" spans="1:39" x14ac:dyDescent="0.25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</row>
    <row r="145" spans="1:39" x14ac:dyDescent="0.25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</row>
    <row r="146" spans="1:39" x14ac:dyDescent="0.25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</row>
    <row r="147" spans="1:39" x14ac:dyDescent="0.25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</row>
    <row r="148" spans="1:39" x14ac:dyDescent="0.25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</row>
    <row r="149" spans="1:39" x14ac:dyDescent="0.25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</row>
    <row r="150" spans="1:39" x14ac:dyDescent="0.25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</row>
    <row r="151" spans="1:39" x14ac:dyDescent="0.25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  <c r="AM151" s="117"/>
    </row>
    <row r="152" spans="1:39" x14ac:dyDescent="0.25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</row>
    <row r="153" spans="1:39" x14ac:dyDescent="0.25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</row>
    <row r="154" spans="1:39" x14ac:dyDescent="0.25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</row>
    <row r="155" spans="1:39" x14ac:dyDescent="0.25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</row>
    <row r="156" spans="1:39" x14ac:dyDescent="0.25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</row>
    <row r="157" spans="1:39" x14ac:dyDescent="0.25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</row>
    <row r="158" spans="1:39" x14ac:dyDescent="0.25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</row>
    <row r="159" spans="1:39" x14ac:dyDescent="0.25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</row>
    <row r="160" spans="1:39" x14ac:dyDescent="0.25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</row>
    <row r="161" spans="1:39" x14ac:dyDescent="0.2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</row>
    <row r="162" spans="1:39" x14ac:dyDescent="0.25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</row>
    <row r="163" spans="1:39" x14ac:dyDescent="0.25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  <c r="AM163" s="117"/>
    </row>
    <row r="164" spans="1:39" x14ac:dyDescent="0.25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7"/>
      <c r="AK164" s="117"/>
      <c r="AL164" s="117"/>
      <c r="AM164" s="117"/>
    </row>
    <row r="165" spans="1:39" x14ac:dyDescent="0.25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</row>
    <row r="166" spans="1:39" x14ac:dyDescent="0.25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</row>
    <row r="167" spans="1:39" x14ac:dyDescent="0.25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</row>
    <row r="168" spans="1:39" x14ac:dyDescent="0.25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</row>
    <row r="169" spans="1:39" x14ac:dyDescent="0.25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</row>
    <row r="170" spans="1:39" x14ac:dyDescent="0.25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17"/>
    </row>
    <row r="171" spans="1:39" x14ac:dyDescent="0.25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  <c r="AM171" s="117"/>
    </row>
    <row r="172" spans="1:39" x14ac:dyDescent="0.2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7"/>
      <c r="AM172" s="117"/>
    </row>
    <row r="173" spans="1:39" x14ac:dyDescent="0.2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</row>
    <row r="174" spans="1:39" x14ac:dyDescent="0.25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7"/>
      <c r="AL174" s="117"/>
      <c r="AM174" s="117"/>
    </row>
    <row r="175" spans="1:39" x14ac:dyDescent="0.25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</row>
    <row r="176" spans="1:39" x14ac:dyDescent="0.25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7"/>
      <c r="AK176" s="117"/>
      <c r="AL176" s="117"/>
      <c r="AM176" s="117"/>
    </row>
    <row r="177" spans="1:39" x14ac:dyDescent="0.25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</row>
    <row r="178" spans="1:39" x14ac:dyDescent="0.25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</row>
    <row r="179" spans="1:39" x14ac:dyDescent="0.25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</row>
    <row r="180" spans="1:39" x14ac:dyDescent="0.25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</row>
    <row r="181" spans="1:39" x14ac:dyDescent="0.25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</row>
    <row r="182" spans="1:39" x14ac:dyDescent="0.25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</row>
    <row r="183" spans="1:39" x14ac:dyDescent="0.25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</row>
    <row r="184" spans="1:39" x14ac:dyDescent="0.25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</row>
    <row r="185" spans="1:39" x14ac:dyDescent="0.2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</row>
    <row r="186" spans="1:39" x14ac:dyDescent="0.25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</row>
    <row r="187" spans="1:39" x14ac:dyDescent="0.25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</row>
    <row r="188" spans="1:39" x14ac:dyDescent="0.2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</row>
    <row r="189" spans="1:39" x14ac:dyDescent="0.25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</row>
    <row r="190" spans="1:39" x14ac:dyDescent="0.2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</row>
    <row r="191" spans="1:39" x14ac:dyDescent="0.25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</row>
    <row r="192" spans="1:39" x14ac:dyDescent="0.25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</row>
    <row r="193" spans="1:39" x14ac:dyDescent="0.25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</row>
    <row r="194" spans="1:39" x14ac:dyDescent="0.25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</row>
    <row r="195" spans="1:39" x14ac:dyDescent="0.25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</row>
    <row r="196" spans="1:39" x14ac:dyDescent="0.25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</row>
    <row r="197" spans="1:39" x14ac:dyDescent="0.2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</row>
    <row r="198" spans="1:39" x14ac:dyDescent="0.25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</row>
    <row r="199" spans="1:39" x14ac:dyDescent="0.2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</row>
    <row r="200" spans="1:39" x14ac:dyDescent="0.2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</row>
    <row r="201" spans="1:39" x14ac:dyDescent="0.2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</row>
    <row r="202" spans="1:39" x14ac:dyDescent="0.2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7"/>
      <c r="AK202" s="117"/>
      <c r="AL202" s="117"/>
      <c r="AM202" s="117"/>
    </row>
    <row r="203" spans="1:39" x14ac:dyDescent="0.2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</row>
    <row r="204" spans="1:39" x14ac:dyDescent="0.2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7"/>
      <c r="AK204" s="117"/>
      <c r="AL204" s="117"/>
      <c r="AM204" s="117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2023-01-26T11:22:36Z</dcterms:modified>
</cp:coreProperties>
</file>