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"/>
    </mc:Choice>
  </mc:AlternateContent>
  <xr:revisionPtr revIDLastSave="0" documentId="13_ncr:1_{2271FDC2-675B-45E0-9E89-1229D5CCE27A}" xr6:coauthVersionLast="47" xr6:coauthVersionMax="47" xr10:uidLastSave="{00000000-0000-0000-0000-000000000000}"/>
  <bookViews>
    <workbookView xWindow="-120" yWindow="-120" windowWidth="29040" windowHeight="15840" tabRatio="842" firstSheet="1" activeTab="1" xr2:uid="{00000000-000D-0000-FFFF-FFFF00000000}"/>
  </bookViews>
  <sheets>
    <sheet name="Labels" sheetId="3" state="hidden" r:id="rId1"/>
    <sheet name="A. Opći podaci" sheetId="1" r:id="rId2"/>
    <sheet name="B. Voditelj i publikacije" sheetId="18" r:id="rId3"/>
    <sheet name="C. Plan rada" sheetId="24" r:id="rId4"/>
    <sheet name="D. Financijski plan" sheetId="16" r:id="rId5"/>
    <sheet name="E. Ostali izvori financiranja" sheetId="21" r:id="rId6"/>
    <sheet name="F. Evidencija troškova" sheetId="22" r:id="rId7"/>
    <sheet name="G. Izvješće" sheetId="25" r:id="rId8"/>
  </sheets>
  <externalReferences>
    <externalReference r:id="rId9"/>
    <externalReference r:id="rId10"/>
  </externalReferences>
  <definedNames>
    <definedName name="_xlnm._FilterDatabase" localSheetId="1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3">[1]Labels!$H$2:$H$5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nijii">[2]Labels!$K$2:$K$25</definedName>
    <definedName name="Podrucje" localSheetId="3">[1]Labels!$P$2:$P$7</definedName>
    <definedName name="Podrucje" localSheetId="7">[1]Labels!$P$2:$P$7</definedName>
    <definedName name="Podrucje">Labels!$P$2:$P$7</definedName>
    <definedName name="_xlnm.Print_Area" localSheetId="1">'A. Opći podaci'!$A$1:$M$43</definedName>
    <definedName name="_xlnm.Print_Area" localSheetId="2">'B. Voditelj i publikacije'!$A$1:$M$24</definedName>
    <definedName name="_xlnm.Print_Area" localSheetId="3">'C. Plan rada'!$A$1:$M$51</definedName>
    <definedName name="_xlnm.Print_Area" localSheetId="4">'D. Financijski plan'!$A$1:$F$46</definedName>
    <definedName name="_xlnm.Print_Area" localSheetId="5">'E. Ostali izvori financiranja'!$A$1:$J$49</definedName>
    <definedName name="projekti" localSheetId="3">[1]Labels!$M$2:$M$4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3">[1]Labels!$K$2:$K$25</definedName>
    <definedName name="zvanja" localSheetId="7">[1]Labels!$K$2:$K$25</definedName>
    <definedName name="zvanja">Labels!$K$2:$K$30</definedName>
  </definedNames>
  <calcPr calcId="191029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5" l="1"/>
  <c r="G13" i="25"/>
  <c r="F13" i="25"/>
  <c r="E13" i="25"/>
  <c r="C13" i="25"/>
  <c r="A13" i="25"/>
  <c r="H12" i="25"/>
  <c r="G12" i="25"/>
  <c r="F12" i="25"/>
  <c r="E12" i="25"/>
  <c r="C12" i="25"/>
  <c r="A12" i="25"/>
  <c r="H11" i="25"/>
  <c r="G11" i="25"/>
  <c r="F11" i="25"/>
  <c r="E11" i="25"/>
  <c r="C11" i="25"/>
  <c r="A11" i="25"/>
  <c r="H10" i="25"/>
  <c r="G10" i="25"/>
  <c r="F10" i="25"/>
  <c r="E10" i="25"/>
  <c r="C10" i="25"/>
  <c r="A10" i="25"/>
  <c r="H9" i="25"/>
  <c r="G9" i="25"/>
  <c r="F9" i="25"/>
  <c r="E9" i="25"/>
  <c r="C9" i="25"/>
  <c r="A9" i="25"/>
  <c r="H8" i="25"/>
  <c r="G8" i="25"/>
  <c r="F8" i="25"/>
  <c r="E8" i="25"/>
  <c r="C8" i="25"/>
  <c r="A8" i="25"/>
  <c r="H7" i="25"/>
  <c r="G7" i="25"/>
  <c r="F7" i="25"/>
  <c r="E7" i="25"/>
  <c r="C7" i="25"/>
  <c r="A7" i="25"/>
  <c r="H4" i="25"/>
  <c r="G4" i="25"/>
  <c r="F4" i="25"/>
  <c r="E4" i="25"/>
  <c r="C4" i="25"/>
  <c r="A4" i="25"/>
  <c r="AA36" i="24"/>
  <c r="L17" i="18" l="1"/>
  <c r="L18" i="18"/>
  <c r="L19" i="18"/>
  <c r="L20" i="18"/>
  <c r="L21" i="18"/>
  <c r="L22" i="18"/>
  <c r="L23" i="18"/>
  <c r="L24" i="18"/>
  <c r="L25" i="18"/>
  <c r="L16" i="18"/>
  <c r="L26" i="18" l="1"/>
  <c r="L4" i="18"/>
  <c r="L5" i="18"/>
  <c r="L6" i="18"/>
  <c r="L7" i="18"/>
  <c r="L8" i="18"/>
  <c r="L9" i="18"/>
  <c r="L10" i="18"/>
  <c r="L11" i="18"/>
  <c r="L12" i="18"/>
  <c r="L3" i="18"/>
  <c r="P29" i="18"/>
  <c r="P32" i="18"/>
  <c r="P26" i="18"/>
  <c r="P25" i="18"/>
  <c r="P14" i="18" l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L13" i="18"/>
  <c r="L27" i="18" s="1"/>
</calcChain>
</file>

<file path=xl/sharedStrings.xml><?xml version="1.0" encoding="utf-8"?>
<sst xmlns="http://schemas.openxmlformats.org/spreadsheetml/2006/main" count="426" uniqueCount="235">
  <si>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</si>
  <si>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</si>
  <si>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</si>
  <si>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</si>
  <si>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</si>
  <si>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</si>
  <si>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</si>
  <si>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</si>
  <si>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</si>
  <si>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</si>
  <si>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</si>
  <si>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</si>
  <si>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</si>
  <si>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</si>
  <si>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</si>
  <si>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</si>
  <si>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</si>
  <si>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</si>
  <si>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</si>
  <si>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</si>
  <si>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</si>
  <si>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</si>
  <si>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</si>
  <si>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</si>
  <si>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</si>
  <si>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</si>
  <si>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</si>
  <si>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</si>
  <si>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</si>
  <si>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</si>
  <si>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</si>
  <si>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</si>
  <si>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</si>
  <si>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</si>
  <si>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</si>
  <si>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</si>
  <si>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</si>
  <si>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</si>
  <si>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</si>
  <si>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</si>
  <si>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</si>
  <si>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</si>
  <si>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</si>
  <si>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</si>
  <si>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</si>
  <si>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</si>
  <si>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</si>
  <si>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</si>
  <si>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</si>
  <si>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</si>
  <si>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</si>
  <si>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</si>
  <si>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</si>
  <si>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</si>
  <si>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</si>
  <si>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</si>
  <si>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</si>
  <si>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</si>
  <si>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</si>
  <si>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</si>
  <si>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</si>
  <si>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</si>
  <si>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</si>
  <si>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</si>
  <si>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</si>
  <si>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</si>
  <si>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</si>
  <si>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</si>
  <si>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</si>
  <si>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</si>
  <si>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</si>
  <si>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</si>
  <si>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</si>
  <si>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</si>
  <si>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</si>
  <si>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</si>
  <si>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</si>
  <si>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</si>
  <si>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</si>
  <si>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</si>
  <si>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</si>
  <si>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</si>
  <si>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</si>
  <si>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</si>
  <si>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</si>
  <si>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</si>
  <si>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</si>
  <si>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</si>
  <si>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</si>
  <si>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</si>
  <si>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</si>
  <si>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</si>
  <si>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</si>
  <si>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</si>
  <si>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</si>
  <si>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</si>
  <si>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</si>
  <si>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</si>
  <si>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</si>
  <si>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</si>
  <si>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</si>
  <si>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</si>
  <si>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</si>
  <si>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</si>
  <si>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</si>
  <si>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</si>
  <si>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</si>
  <si>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</si>
  <si>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</si>
  <si>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</si>
  <si>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</si>
  <si>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</si>
  <si>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</si>
  <si>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</si>
  <si>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</si>
  <si>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</si>
  <si>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</si>
  <si>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</si>
  <si>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</si>
  <si>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</si>
  <si>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</si>
  <si>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</si>
  <si>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</si>
  <si>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</si>
  <si>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</si>
  <si>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</si>
  <si>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</si>
  <si>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</si>
  <si>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</si>
  <si>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</si>
  <si>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</si>
  <si>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</si>
  <si>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</si>
  <si>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</si>
  <si>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</si>
  <si>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</si>
  <si>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</si>
  <si>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</si>
  <si>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</si>
  <si>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</si>
  <si>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</si>
  <si>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</si>
  <si>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</si>
  <si>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</si>
  <si>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</si>
  <si>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</si>
  <si>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</si>
  <si>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</si>
  <si>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</si>
  <si>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</si>
  <si>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</si>
  <si>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</si>
  <si>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</si>
  <si>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</si>
  <si>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</si>
  <si>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</si>
  <si>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</si>
  <si>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</si>
  <si>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</si>
  <si>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</si>
  <si>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</si>
  <si>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</si>
  <si>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</si>
  <si>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</si>
  <si>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</si>
  <si>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</si>
  <si>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</si>
  <si>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</si>
  <si>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</si>
  <si>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</si>
  <si>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</si>
  <si>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</si>
  <si>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</si>
  <si>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</si>
  <si>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</si>
  <si>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</si>
  <si>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</si>
  <si>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</si>
  <si>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</si>
  <si>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</si>
  <si>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</si>
  <si>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>A</t>
  </si>
  <si>
    <t>B</t>
  </si>
  <si>
    <t>C</t>
  </si>
  <si>
    <t xml:space="preserve">Ukupno bodova </t>
  </si>
  <si>
    <t>Suma bodova voditelja</t>
  </si>
  <si>
    <t>Suma bodova suradnika</t>
  </si>
  <si>
    <t>Ukupno bodova prijave</t>
  </si>
  <si>
    <t>Broj autora</t>
  </si>
  <si>
    <t>Kvartil</t>
  </si>
  <si>
    <t>Staro</t>
  </si>
  <si>
    <t>Novo</t>
  </si>
  <si>
    <t>kvartil I abc</t>
  </si>
  <si>
    <t>staro</t>
  </si>
  <si>
    <t>novo</t>
  </si>
  <si>
    <t>Godina izdanja</t>
  </si>
  <si>
    <t>Broj časopisa i stranice</t>
  </si>
  <si>
    <t>Časopis ili konferencija</t>
  </si>
  <si>
    <t>Naslov rada</t>
  </si>
  <si>
    <t>Kategorija (A, B, C)</t>
  </si>
  <si>
    <t>Autori</t>
  </si>
  <si>
    <t>Redni broj</t>
  </si>
  <si>
    <t>Poveznica na rad (doi)</t>
  </si>
  <si>
    <t>10.</t>
  </si>
  <si>
    <t>Staro -do 28.03.2017 ili nakon</t>
  </si>
  <si>
    <t>Dokaznica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</si>
  <si>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</si>
  <si>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</si>
  <si>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</si>
  <si>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</si>
  <si>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</si>
  <si>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</si>
  <si>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</si>
  <si>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</si>
  <si>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</si>
  <si>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</si>
  <si>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</si>
  <si>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</si>
  <si>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</si>
  <si>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</si>
  <si>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</si>
  <si>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</si>
  <si>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</si>
  <si>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</si>
  <si>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</si>
  <si>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</si>
  <si>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ZORA</t>
  </si>
  <si>
    <t>RINF</t>
  </si>
  <si>
    <t>GIG</t>
  </si>
  <si>
    <t>Iznos u eurima</t>
  </si>
  <si>
    <t>POVEZNICA NA CroRIS</t>
  </si>
  <si>
    <t>Doktorand</t>
  </si>
  <si>
    <t>PRIJAVA ZA POTPORU ZNANSTVENIM I UMJETNIČKIM ISTRAŽIVANJIMA U 2024. GODINI</t>
  </si>
  <si>
    <t>Odjel za fizioterapiju</t>
  </si>
  <si>
    <t>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</si>
</sst>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kn-41A]_-;\-* #,##0.00\ [$kn-41A]_-;_-* &quot;-&quot;??\ [$kn-41A]_-;_-@_-"/>
    <numFmt numFmtId="165" formatCode="#,##0.00\ &quot;kn&quot;"/>
    <numFmt numFmtId="166" formatCode="#,##0.00\ [$€-1]"/>
    <numFmt numFmtId="167" formatCode="_-* #,##0.00\ [$€-1]_-;\-* #,##0.00\ [$€-1]_-;_-* &quot;-&quot;??\ [$€-1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1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0" fillId="5" borderId="0" xfId="0" applyFill="1" applyProtection="1"/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/>
    <xf numFmtId="0" fontId="0" fillId="2" borderId="1" xfId="0" applyFill="1" applyBorder="1" applyAlignment="1" applyProtection="1">
      <alignment horizontal="center" vertical="center"/>
    </xf>
    <xf numFmtId="0" fontId="19" fillId="5" borderId="0" xfId="0" applyFont="1" applyFill="1" applyProtection="1"/>
    <xf numFmtId="0" fontId="19" fillId="5" borderId="0" xfId="0" applyFont="1" applyFill="1"/>
    <xf numFmtId="167" fontId="4" fillId="4" borderId="1" xfId="0" applyNumberFormat="1" applyFont="1" applyFill="1" applyBorder="1" applyAlignment="1" applyProtection="1">
      <alignment horizontal="right" vertical="center" wrapText="1"/>
    </xf>
    <xf numFmtId="167" fontId="3" fillId="4" borderId="1" xfId="0" applyNumberFormat="1" applyFont="1" applyFill="1" applyBorder="1" applyAlignment="1" applyProtection="1">
      <alignment horizontal="right" vertical="center" wrapText="1"/>
    </xf>
    <xf numFmtId="167" fontId="0" fillId="2" borderId="1" xfId="0" applyNumberFormat="1" applyFill="1" applyBorder="1" applyAlignment="1" applyProtection="1">
      <alignment horizontal="right" vertical="center" wrapText="1"/>
      <protection locked="0"/>
    </xf>
    <xf numFmtId="167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0" fillId="0" borderId="11" xfId="0" applyBorder="1"/>
    <xf numFmtId="0" fontId="0" fillId="2" borderId="1" xfId="0" applyFill="1" applyBorder="1"/>
    <xf numFmtId="0" fontId="0" fillId="0" borderId="10" xfId="0" applyBorder="1"/>
    <xf numFmtId="0" fontId="21" fillId="0" borderId="1" xfId="0" applyFont="1" applyBorder="1"/>
    <xf numFmtId="0" fontId="21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49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</cellXfs>
  <cellStyles count="3">
    <cellStyle name="Hiperveza" xfId="2" builtinId="8"/>
    <cellStyle name="Normalno" xfId="0" builtinId="0"/>
    <cellStyle name="Postotak" xfId="1" builtinId="5"/>
  </cellStyles>
  <dxfs count="39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FF7C80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TEHNI&#268;KO%20PODRU&#268;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  <sheetName val="C. Plan rada2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Professor emeritus</v>
          </cell>
        </row>
        <row r="3">
          <cell r="K3" t="str">
            <v>Akademik</v>
          </cell>
        </row>
        <row r="4">
          <cell r="K4" t="str">
            <v>Redoviti profesor u trajnom zvanju</v>
          </cell>
        </row>
        <row r="5">
          <cell r="K5" t="str">
            <v>Redoviti profesor</v>
          </cell>
        </row>
        <row r="6">
          <cell r="K6" t="str">
            <v>Izvanredni profesor</v>
          </cell>
        </row>
        <row r="7">
          <cell r="K7" t="str">
            <v>Znanstveni savjetnik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36"/>
  <sheetViews>
    <sheetView topLeftCell="B1" workbookViewId="0">
      <selection activeCell="J24" sqref="J24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2" t="s">
        <v>72</v>
      </c>
      <c r="H1" s="1" t="s">
        <v>8</v>
      </c>
      <c r="K1" s="21" t="s">
        <v>16</v>
      </c>
      <c r="M1" t="s">
        <v>93</v>
      </c>
      <c r="N1" s="18"/>
      <c r="P1" s="18" t="s">
        <v>24</v>
      </c>
      <c r="S1" s="18" t="s">
        <v>85</v>
      </c>
      <c r="U1" s="18" t="s">
        <v>41</v>
      </c>
      <c r="X1" s="18" t="s">
        <v>47</v>
      </c>
    </row>
    <row r="2" spans="1:24" x14ac:dyDescent="0.25">
      <c r="A2" s="107" t="s">
        <v>128</v>
      </c>
      <c r="B2" s="78">
        <v>59624928052</v>
      </c>
      <c r="C2" s="78" t="s">
        <v>118</v>
      </c>
      <c r="D2" s="24">
        <v>42000</v>
      </c>
      <c r="E2" s="24" t="s">
        <v>7</v>
      </c>
      <c r="F2" s="123" t="s">
        <v>121</v>
      </c>
      <c r="H2" s="2" t="s">
        <v>9</v>
      </c>
      <c r="J2" s="20" t="s">
        <v>13</v>
      </c>
      <c r="K2" t="s">
        <v>23</v>
      </c>
      <c r="M2" t="s">
        <v>94</v>
      </c>
      <c r="N2" s="18"/>
      <c r="P2" s="18" t="s">
        <v>37</v>
      </c>
      <c r="S2" s="18" t="s">
        <v>83</v>
      </c>
      <c r="T2">
        <v>5</v>
      </c>
      <c r="U2" s="18" t="s">
        <v>45</v>
      </c>
      <c r="X2" s="18" t="s">
        <v>48</v>
      </c>
    </row>
    <row r="3" spans="1:24" x14ac:dyDescent="0.25">
      <c r="A3" s="107" t="s">
        <v>166</v>
      </c>
      <c r="B3" s="78">
        <v>59624928052</v>
      </c>
      <c r="C3" s="78" t="s">
        <v>118</v>
      </c>
      <c r="D3" s="24">
        <v>42000</v>
      </c>
      <c r="E3" s="24" t="s">
        <v>7</v>
      </c>
      <c r="F3" s="124" t="s">
        <v>122</v>
      </c>
      <c r="H3" s="2" t="s">
        <v>75</v>
      </c>
      <c r="J3" s="20" t="s">
        <v>12</v>
      </c>
      <c r="K3" s="18" t="s">
        <v>73</v>
      </c>
      <c r="M3" t="s">
        <v>95</v>
      </c>
      <c r="N3" s="18"/>
      <c r="P3" s="18" t="s">
        <v>38</v>
      </c>
      <c r="S3" s="18" t="s">
        <v>42</v>
      </c>
      <c r="T3">
        <v>4</v>
      </c>
      <c r="U3" s="18" t="s">
        <v>42</v>
      </c>
      <c r="X3" s="18" t="s">
        <v>49</v>
      </c>
    </row>
    <row r="4" spans="1:24" x14ac:dyDescent="0.25">
      <c r="A4" s="107" t="s">
        <v>129</v>
      </c>
      <c r="B4" s="78">
        <v>59624928052</v>
      </c>
      <c r="C4" s="78" t="s">
        <v>118</v>
      </c>
      <c r="D4" s="24">
        <v>42000</v>
      </c>
      <c r="E4" s="24" t="s">
        <v>7</v>
      </c>
      <c r="F4" s="124" t="s">
        <v>234</v>
      </c>
      <c r="H4" s="2" t="s">
        <v>76</v>
      </c>
      <c r="K4" s="18" t="s">
        <v>17</v>
      </c>
      <c r="M4" t="s">
        <v>96</v>
      </c>
      <c r="P4" s="18" t="s">
        <v>39</v>
      </c>
      <c r="S4" s="18" t="s">
        <v>43</v>
      </c>
      <c r="T4">
        <v>3</v>
      </c>
      <c r="U4" s="18" t="s">
        <v>43</v>
      </c>
      <c r="X4" s="18" t="s">
        <v>50</v>
      </c>
    </row>
    <row r="5" spans="1:24" x14ac:dyDescent="0.25">
      <c r="A5" s="107" t="s">
        <v>130</v>
      </c>
      <c r="B5" s="78">
        <v>59624928052</v>
      </c>
      <c r="C5" s="78" t="s">
        <v>118</v>
      </c>
      <c r="D5" s="24">
        <v>42000</v>
      </c>
      <c r="E5" s="24" t="s">
        <v>7</v>
      </c>
      <c r="F5" s="124" t="s">
        <v>123</v>
      </c>
      <c r="H5" s="2" t="s">
        <v>77</v>
      </c>
      <c r="K5" s="18" t="s">
        <v>18</v>
      </c>
      <c r="P5" s="18" t="s">
        <v>135</v>
      </c>
      <c r="S5" t="s">
        <v>84</v>
      </c>
      <c r="T5">
        <v>2</v>
      </c>
      <c r="U5" s="18" t="s">
        <v>44</v>
      </c>
    </row>
    <row r="6" spans="1:24" x14ac:dyDescent="0.25">
      <c r="A6" s="107" t="s">
        <v>167</v>
      </c>
      <c r="B6" s="78">
        <v>59624928052</v>
      </c>
      <c r="C6" s="78" t="s">
        <v>118</v>
      </c>
      <c r="D6" s="24">
        <v>42000</v>
      </c>
      <c r="E6" s="24" t="s">
        <v>7</v>
      </c>
      <c r="F6" s="124" t="s">
        <v>170</v>
      </c>
      <c r="K6" s="18" t="s">
        <v>19</v>
      </c>
      <c r="P6" s="18" t="s">
        <v>136</v>
      </c>
      <c r="U6" s="18" t="s">
        <v>46</v>
      </c>
    </row>
    <row r="7" spans="1:24" s="18" customFormat="1" x14ac:dyDescent="0.25">
      <c r="A7" s="107" t="s">
        <v>133</v>
      </c>
      <c r="B7" s="78">
        <v>59624928052</v>
      </c>
      <c r="C7" s="78" t="s">
        <v>118</v>
      </c>
      <c r="D7" s="24">
        <v>42000</v>
      </c>
      <c r="E7" s="24" t="s">
        <v>7</v>
      </c>
      <c r="F7" s="124" t="s">
        <v>124</v>
      </c>
      <c r="K7" s="18" t="s">
        <v>20</v>
      </c>
      <c r="L7"/>
      <c r="P7" s="18" t="s">
        <v>161</v>
      </c>
    </row>
    <row r="8" spans="1:24" x14ac:dyDescent="0.25">
      <c r="A8" s="107" t="s">
        <v>162</v>
      </c>
      <c r="B8" s="78">
        <v>59624928052</v>
      </c>
      <c r="C8" s="24" t="s">
        <v>119</v>
      </c>
      <c r="D8" s="24">
        <v>48000</v>
      </c>
      <c r="E8" s="24" t="s">
        <v>120</v>
      </c>
      <c r="F8" s="124" t="s">
        <v>171</v>
      </c>
      <c r="K8" s="18" t="s">
        <v>22</v>
      </c>
      <c r="N8" s="18"/>
      <c r="P8" s="18"/>
    </row>
    <row r="9" spans="1:24" x14ac:dyDescent="0.25">
      <c r="A9" s="107" t="s">
        <v>163</v>
      </c>
      <c r="B9" s="78">
        <v>59624928052</v>
      </c>
      <c r="C9" s="24" t="s">
        <v>119</v>
      </c>
      <c r="D9" s="24">
        <v>48000</v>
      </c>
      <c r="E9" s="24" t="s">
        <v>120</v>
      </c>
      <c r="F9" s="124" t="s">
        <v>125</v>
      </c>
      <c r="K9" s="18" t="s">
        <v>21</v>
      </c>
      <c r="N9" s="18"/>
      <c r="P9" s="18"/>
    </row>
    <row r="10" spans="1:24" x14ac:dyDescent="0.25">
      <c r="A10" s="107" t="s">
        <v>233</v>
      </c>
      <c r="B10" s="78">
        <v>59624928052</v>
      </c>
      <c r="C10" s="78" t="s">
        <v>118</v>
      </c>
      <c r="D10" s="24">
        <v>42000</v>
      </c>
      <c r="E10" s="24" t="s">
        <v>7</v>
      </c>
      <c r="F10" s="124" t="s">
        <v>172</v>
      </c>
      <c r="K10" s="18" t="s">
        <v>25</v>
      </c>
      <c r="N10" s="18"/>
    </row>
    <row r="11" spans="1:24" x14ac:dyDescent="0.25">
      <c r="A11" s="107" t="s">
        <v>165</v>
      </c>
      <c r="B11" s="78">
        <v>59624928052</v>
      </c>
      <c r="C11" s="78" t="s">
        <v>118</v>
      </c>
      <c r="D11" s="24">
        <v>42000</v>
      </c>
      <c r="E11" s="24" t="s">
        <v>7</v>
      </c>
      <c r="F11" s="124" t="s">
        <v>173</v>
      </c>
      <c r="K11" s="18" t="s">
        <v>26</v>
      </c>
      <c r="N11" s="18"/>
    </row>
    <row r="12" spans="1:24" x14ac:dyDescent="0.25">
      <c r="A12" s="107" t="s">
        <v>168</v>
      </c>
      <c r="B12" s="78">
        <v>59624928052</v>
      </c>
      <c r="C12" s="78" t="s">
        <v>118</v>
      </c>
      <c r="D12" s="24">
        <v>42000</v>
      </c>
      <c r="E12" s="24" t="s">
        <v>7</v>
      </c>
      <c r="F12" s="124" t="s">
        <v>174</v>
      </c>
      <c r="K12" s="18" t="s">
        <v>27</v>
      </c>
    </row>
    <row r="13" spans="1:24" x14ac:dyDescent="0.25">
      <c r="A13" s="107" t="s">
        <v>176</v>
      </c>
      <c r="B13" s="78">
        <v>59624928052</v>
      </c>
      <c r="C13" s="24" t="s">
        <v>119</v>
      </c>
      <c r="D13" s="24">
        <v>48000</v>
      </c>
      <c r="E13" s="24" t="s">
        <v>120</v>
      </c>
      <c r="F13" s="124" t="s">
        <v>175</v>
      </c>
      <c r="K13" s="18" t="s">
        <v>28</v>
      </c>
    </row>
    <row r="14" spans="1:24" x14ac:dyDescent="0.25">
      <c r="A14" s="107" t="s">
        <v>169</v>
      </c>
      <c r="B14" s="78">
        <v>59624928052</v>
      </c>
      <c r="C14" s="24" t="s">
        <v>119</v>
      </c>
      <c r="D14" s="24">
        <v>48000</v>
      </c>
      <c r="E14" s="24" t="s">
        <v>120</v>
      </c>
      <c r="F14" s="124" t="s">
        <v>177</v>
      </c>
      <c r="K14" s="18" t="s">
        <v>29</v>
      </c>
    </row>
    <row r="15" spans="1:24" x14ac:dyDescent="0.25">
      <c r="A15" s="107" t="s">
        <v>164</v>
      </c>
      <c r="B15" s="78">
        <v>59624928052</v>
      </c>
      <c r="C15" s="78" t="s">
        <v>118</v>
      </c>
      <c r="D15" s="24">
        <v>42000</v>
      </c>
      <c r="E15" s="24" t="s">
        <v>7</v>
      </c>
      <c r="F15" s="124" t="s">
        <v>126</v>
      </c>
      <c r="K15" s="18" t="s">
        <v>36</v>
      </c>
    </row>
    <row r="16" spans="1:24" x14ac:dyDescent="0.25">
      <c r="A16" s="107" t="s">
        <v>178</v>
      </c>
      <c r="B16" s="78">
        <v>59624928052</v>
      </c>
      <c r="C16" s="24" t="s">
        <v>119</v>
      </c>
      <c r="D16" s="24">
        <v>48000</v>
      </c>
      <c r="E16" s="24" t="s">
        <v>120</v>
      </c>
      <c r="F16" s="124" t="s">
        <v>179</v>
      </c>
      <c r="K16" s="18" t="s">
        <v>30</v>
      </c>
    </row>
    <row r="17" spans="1:11" x14ac:dyDescent="0.25">
      <c r="A17" s="107" t="s">
        <v>221</v>
      </c>
      <c r="B17" s="78">
        <v>59624928052</v>
      </c>
      <c r="C17" s="78" t="s">
        <v>118</v>
      </c>
      <c r="D17" s="24">
        <v>42000</v>
      </c>
      <c r="E17" s="24" t="s">
        <v>7</v>
      </c>
      <c r="F17" s="124" t="s">
        <v>228</v>
      </c>
      <c r="K17" s="18" t="s">
        <v>31</v>
      </c>
    </row>
    <row r="18" spans="1:11" x14ac:dyDescent="0.25">
      <c r="A18" s="125" t="s">
        <v>222</v>
      </c>
      <c r="B18" s="78">
        <v>59624928052</v>
      </c>
      <c r="C18" s="24" t="s">
        <v>224</v>
      </c>
      <c r="D18" s="24">
        <v>48350</v>
      </c>
      <c r="E18" s="24" t="s">
        <v>225</v>
      </c>
      <c r="F18" s="124" t="s">
        <v>227</v>
      </c>
      <c r="K18" s="18" t="s">
        <v>32</v>
      </c>
    </row>
    <row r="19" spans="1:11" x14ac:dyDescent="0.25">
      <c r="A19" s="125" t="s">
        <v>223</v>
      </c>
      <c r="B19" s="78">
        <v>59624928052</v>
      </c>
      <c r="C19" s="24" t="s">
        <v>119</v>
      </c>
      <c r="D19" s="24">
        <v>48000</v>
      </c>
      <c r="E19" s="24" t="s">
        <v>120</v>
      </c>
      <c r="F19" s="126" t="s">
        <v>226</v>
      </c>
      <c r="K19" s="18" t="s">
        <v>33</v>
      </c>
    </row>
    <row r="20" spans="1:11" x14ac:dyDescent="0.25">
      <c r="A20" s="6"/>
      <c r="B20" s="78"/>
      <c r="C20" s="6"/>
      <c r="D20" s="6"/>
      <c r="E20" s="6"/>
      <c r="F20" s="43"/>
      <c r="K20" s="18" t="s">
        <v>34</v>
      </c>
    </row>
    <row r="21" spans="1:11" x14ac:dyDescent="0.25">
      <c r="A21" s="6"/>
      <c r="B21" s="5"/>
      <c r="C21" s="6"/>
      <c r="D21" s="6"/>
      <c r="E21" s="6"/>
      <c r="F21" s="44"/>
      <c r="K21" s="18" t="s">
        <v>51</v>
      </c>
    </row>
    <row r="22" spans="1:11" x14ac:dyDescent="0.25">
      <c r="A22" s="6"/>
      <c r="B22" s="5"/>
      <c r="C22" s="6"/>
      <c r="D22" s="6"/>
      <c r="E22" s="6"/>
      <c r="F22" s="44"/>
      <c r="K22" s="18" t="s">
        <v>52</v>
      </c>
    </row>
    <row r="23" spans="1:11" x14ac:dyDescent="0.25">
      <c r="A23" s="6"/>
      <c r="B23" s="5"/>
      <c r="C23" s="6"/>
      <c r="D23" s="6"/>
      <c r="E23" s="6"/>
      <c r="F23" s="44"/>
      <c r="K23" s="18" t="s">
        <v>53</v>
      </c>
    </row>
    <row r="24" spans="1:11" x14ac:dyDescent="0.25">
      <c r="A24" s="6"/>
      <c r="B24" s="5"/>
      <c r="C24" s="6"/>
      <c r="D24" s="6"/>
      <c r="E24" s="6"/>
      <c r="F24" s="44"/>
      <c r="K24" s="18" t="s">
        <v>134</v>
      </c>
    </row>
    <row r="25" spans="1:11" x14ac:dyDescent="0.25">
      <c r="A25" s="6"/>
      <c r="B25" s="5"/>
      <c r="C25" s="6"/>
      <c r="D25" s="6"/>
      <c r="E25" s="6"/>
      <c r="F25" s="44"/>
      <c r="K25" t="s">
        <v>35</v>
      </c>
    </row>
    <row r="26" spans="1:11" x14ac:dyDescent="0.25">
      <c r="A26" s="6"/>
      <c r="B26" s="5"/>
      <c r="C26" s="6"/>
      <c r="D26" s="6"/>
      <c r="E26" s="6"/>
      <c r="F26" s="44"/>
      <c r="K26" t="s">
        <v>231</v>
      </c>
    </row>
    <row r="27" spans="1:11" x14ac:dyDescent="0.25">
      <c r="A27" s="6"/>
      <c r="B27" s="5"/>
      <c r="C27" s="6"/>
      <c r="D27" s="6"/>
      <c r="E27" s="6"/>
      <c r="F27" s="44"/>
    </row>
    <row r="28" spans="1:11" x14ac:dyDescent="0.25">
      <c r="A28" s="6"/>
      <c r="B28" s="5"/>
      <c r="C28" s="6"/>
      <c r="D28" s="6"/>
      <c r="E28" s="6"/>
      <c r="F28" s="18"/>
    </row>
    <row r="29" spans="1:11" x14ac:dyDescent="0.25">
      <c r="A29" s="6"/>
      <c r="B29" s="5"/>
      <c r="C29" s="6"/>
      <c r="D29" s="6"/>
      <c r="E29" s="6"/>
      <c r="F29" s="43"/>
    </row>
    <row r="30" spans="1:11" x14ac:dyDescent="0.25">
      <c r="A30" s="74"/>
      <c r="B30" s="76"/>
      <c r="C30" s="74"/>
      <c r="D30" s="74"/>
      <c r="E30" s="74"/>
      <c r="F30" s="44"/>
    </row>
    <row r="31" spans="1:11" x14ac:dyDescent="0.25">
      <c r="A31" s="6"/>
      <c r="B31" s="5"/>
      <c r="C31" s="6"/>
      <c r="D31" s="6"/>
      <c r="E31" s="6"/>
      <c r="F31" s="44"/>
    </row>
    <row r="32" spans="1:11" x14ac:dyDescent="0.25">
      <c r="A32" s="6"/>
      <c r="B32" s="5"/>
      <c r="C32" s="6"/>
      <c r="D32" s="6"/>
      <c r="E32" s="6"/>
      <c r="F32" s="44"/>
    </row>
    <row r="33" spans="1:6" x14ac:dyDescent="0.25">
      <c r="A33" s="6"/>
      <c r="B33" s="5"/>
      <c r="C33" s="6"/>
      <c r="D33" s="6"/>
      <c r="E33" s="6"/>
      <c r="F33" s="44"/>
    </row>
    <row r="34" spans="1:6" x14ac:dyDescent="0.25">
      <c r="A34" s="6"/>
      <c r="B34" s="5"/>
      <c r="C34" s="6"/>
      <c r="D34" s="6"/>
      <c r="E34" s="6"/>
      <c r="F34" s="18"/>
    </row>
    <row r="35" spans="1:6" x14ac:dyDescent="0.25">
      <c r="A35" s="6"/>
      <c r="B35" s="5"/>
      <c r="C35" s="6"/>
      <c r="D35" s="6"/>
      <c r="E35" s="6"/>
      <c r="F35" s="44"/>
    </row>
    <row r="36" spans="1:6" x14ac:dyDescent="0.25">
      <c r="A36" s="75"/>
      <c r="B36" s="77"/>
      <c r="C36" s="75"/>
      <c r="D36" s="75"/>
      <c r="E36" s="75"/>
      <c r="F36" s="43"/>
    </row>
  </sheetData>
  <sheetProtection selectLockedCells="1" selectUnlockedCells="1"/>
  <sortState xmlns:xlrd2="http://schemas.microsoft.com/office/spreadsheetml/2017/richdata2"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68"/>
  <sheetViews>
    <sheetView showGridLines="0" tabSelected="1" zoomScale="80" zoomScaleNormal="80" zoomScaleSheetLayoutView="100" zoomScalePageLayoutView="115" workbookViewId="0">
      <selection activeCell="K25" sqref="K2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38" t="s">
        <v>232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34" ht="15" customHeight="1" x14ac:dyDescent="0.25">
      <c r="A2" s="8"/>
      <c r="B2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34" ht="15" customHeight="1" x14ac:dyDescent="0.25">
      <c r="A3" s="8"/>
      <c r="B3" s="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34" ht="23.25" customHeight="1" x14ac:dyDescent="0.25">
      <c r="A4" s="8"/>
      <c r="B4" s="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34" ht="23.25" customHeight="1" x14ac:dyDescent="0.25">
      <c r="A5" s="8"/>
      <c r="B5" s="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43" t="s">
        <v>129</v>
      </c>
      <c r="B7" s="144"/>
      <c r="C7" s="144"/>
      <c r="D7" s="144"/>
      <c r="E7" s="168" t="str">
        <f>IF(A7&lt;&gt;"",VLOOKUP(A7,Labels!A2:C39,3,FALSE),"")</f>
        <v>104. brigade 3</v>
      </c>
      <c r="F7" s="168"/>
      <c r="G7" s="168"/>
      <c r="H7" s="168">
        <f>IF(A7&lt;&gt;"",VLOOKUP(A7,Labels!A2:D39,4,FALSE),"")</f>
        <v>42000</v>
      </c>
      <c r="I7" s="168"/>
      <c r="J7" s="168" t="str">
        <f>IF(A7&lt;&gt;"",VLOOKUP(A7,Labels!A2:E39,5,FALSE),"")</f>
        <v>Varaždin</v>
      </c>
      <c r="K7" s="168"/>
      <c r="L7" s="168">
        <f>IF(A7&lt;&gt;"",VLOOKUP(A7,Labels!A2:B39,2,),"")</f>
        <v>59624928052</v>
      </c>
      <c r="M7" s="168"/>
    </row>
    <row r="8" spans="1:34" x14ac:dyDescent="0.25">
      <c r="A8" s="155" t="s">
        <v>10</v>
      </c>
      <c r="B8" s="155"/>
      <c r="C8" s="155"/>
      <c r="D8" s="155"/>
      <c r="E8" s="170" t="s">
        <v>4</v>
      </c>
      <c r="F8" s="170"/>
      <c r="G8" s="170"/>
      <c r="H8" s="169" t="s">
        <v>70</v>
      </c>
      <c r="I8" s="169"/>
      <c r="J8" s="169" t="s">
        <v>71</v>
      </c>
      <c r="K8" s="169"/>
      <c r="L8" s="167" t="s">
        <v>2</v>
      </c>
      <c r="M8" s="167"/>
    </row>
    <row r="9" spans="1:34" x14ac:dyDescent="0.25">
      <c r="A9" s="22" t="s">
        <v>113</v>
      </c>
      <c r="B9" s="22"/>
      <c r="C9" s="22"/>
      <c r="D9" s="22"/>
      <c r="E9" s="22"/>
      <c r="F9" s="22"/>
      <c r="G9" s="22"/>
      <c r="H9" s="22"/>
      <c r="I9" s="22"/>
      <c r="J9" s="32"/>
      <c r="K9" s="32"/>
      <c r="L9" s="32"/>
      <c r="M9" s="32"/>
    </row>
    <row r="10" spans="1:34" ht="6" customHeight="1" x14ac:dyDescent="0.25">
      <c r="A10" s="23"/>
      <c r="B10" s="23"/>
      <c r="C10" s="23"/>
      <c r="D10" s="23"/>
      <c r="E10" s="23"/>
      <c r="F10" s="23"/>
      <c r="G10" s="23"/>
      <c r="H10" s="23"/>
      <c r="I10" s="25"/>
      <c r="J10" s="60"/>
      <c r="K10" s="60"/>
      <c r="L10" s="60"/>
      <c r="M10" s="60"/>
    </row>
    <row r="11" spans="1:34" ht="15" customHeight="1" x14ac:dyDescent="0.2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</row>
    <row r="12" spans="1:34" x14ac:dyDescent="0.25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AC12" s="101">
        <f>A11</f>
        <v>0</v>
      </c>
      <c r="AD12" s="101"/>
      <c r="AE12" s="101"/>
      <c r="AF12" s="101"/>
      <c r="AG12" s="101"/>
      <c r="AH12" s="101"/>
    </row>
    <row r="13" spans="1:34" x14ac:dyDescent="0.25">
      <c r="A13" s="154" t="s">
        <v>206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AC13" s="101"/>
      <c r="AD13" s="101"/>
      <c r="AE13" s="101"/>
      <c r="AF13" s="101"/>
      <c r="AG13" s="101"/>
      <c r="AH13" s="101"/>
    </row>
    <row r="14" spans="1:34" ht="8.2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48"/>
      <c r="K14" s="48"/>
      <c r="L14" s="48"/>
      <c r="M14" s="48"/>
      <c r="AC14" s="101"/>
      <c r="AD14" s="101"/>
      <c r="AE14" s="101"/>
      <c r="AF14" s="101"/>
      <c r="AG14" s="101"/>
      <c r="AH14" s="101"/>
    </row>
    <row r="15" spans="1:34" x14ac:dyDescent="0.25">
      <c r="A15" s="146" t="s">
        <v>38</v>
      </c>
      <c r="B15" s="146"/>
      <c r="C15" s="146"/>
      <c r="D15" s="33"/>
      <c r="E15" s="33"/>
      <c r="F15" s="164">
        <f>COUNTA(I19)+COUNTA(I25:I31)</f>
        <v>0</v>
      </c>
      <c r="G15" s="165"/>
      <c r="H15" s="165"/>
      <c r="I15" s="33"/>
      <c r="J15" s="60"/>
      <c r="K15" s="166">
        <f>'D. Financijski plan'!F2</f>
        <v>0</v>
      </c>
      <c r="L15" s="166"/>
      <c r="M15" s="166"/>
      <c r="AC15" s="101"/>
      <c r="AD15" s="101"/>
      <c r="AE15" s="101"/>
      <c r="AF15" s="101"/>
      <c r="AG15" s="101"/>
      <c r="AH15" s="101"/>
    </row>
    <row r="16" spans="1:34" x14ac:dyDescent="0.25">
      <c r="A16" s="155" t="s">
        <v>54</v>
      </c>
      <c r="B16" s="155"/>
      <c r="C16" s="155"/>
      <c r="D16" s="25"/>
      <c r="E16" s="25"/>
      <c r="F16" s="155" t="s">
        <v>68</v>
      </c>
      <c r="G16" s="155"/>
      <c r="H16" s="155"/>
      <c r="I16" s="25"/>
      <c r="J16" s="60"/>
      <c r="K16" s="155" t="s">
        <v>69</v>
      </c>
      <c r="L16" s="155"/>
      <c r="M16" s="155"/>
      <c r="AC16" s="101"/>
      <c r="AD16" s="101"/>
      <c r="AE16" s="101"/>
      <c r="AF16" s="101"/>
      <c r="AG16" s="101"/>
      <c r="AH16" s="101"/>
    </row>
    <row r="17" spans="1:34" x14ac:dyDescent="0.25">
      <c r="A17" s="36"/>
      <c r="B17" s="36"/>
      <c r="C17" s="36"/>
      <c r="D17" s="25"/>
      <c r="E17" s="25"/>
      <c r="F17" s="36"/>
      <c r="G17" s="36"/>
      <c r="H17" s="36"/>
      <c r="I17" s="25"/>
      <c r="J17" s="60"/>
      <c r="K17" s="48"/>
      <c r="L17" s="48"/>
      <c r="M17" s="48"/>
      <c r="AC17" s="101"/>
      <c r="AD17" s="101"/>
      <c r="AE17" s="101"/>
      <c r="AF17" s="101"/>
      <c r="AG17" s="101"/>
      <c r="AH17" s="101"/>
    </row>
    <row r="18" spans="1:34" ht="17.25" customHeight="1" x14ac:dyDescent="0.25">
      <c r="A18" s="45" t="s">
        <v>131</v>
      </c>
      <c r="B18" s="45"/>
      <c r="C18" s="45"/>
      <c r="D18" s="25"/>
      <c r="E18" s="25"/>
      <c r="F18" s="25"/>
      <c r="G18" s="25"/>
      <c r="H18" s="25"/>
      <c r="I18" s="25"/>
      <c r="J18" s="60"/>
      <c r="K18" s="60"/>
      <c r="L18" s="60"/>
      <c r="M18" s="60"/>
      <c r="AC18" s="101"/>
      <c r="AD18" s="101"/>
      <c r="AE18" s="101"/>
      <c r="AF18" s="101"/>
      <c r="AG18" s="101"/>
      <c r="AH18" s="101"/>
    </row>
    <row r="19" spans="1:34" ht="30" customHeight="1" x14ac:dyDescent="0.25">
      <c r="A19" s="156"/>
      <c r="B19" s="157"/>
      <c r="C19" s="156"/>
      <c r="D19" s="157"/>
      <c r="E19" s="157"/>
      <c r="F19" s="158"/>
      <c r="G19" s="159"/>
      <c r="H19" s="160"/>
      <c r="I19" s="40"/>
      <c r="J19" s="99"/>
      <c r="K19" s="161"/>
      <c r="L19" s="162"/>
      <c r="M19" s="163"/>
      <c r="AC19" s="101">
        <f>F19</f>
        <v>0</v>
      </c>
      <c r="AD19" s="101"/>
      <c r="AE19" s="101">
        <f>K19</f>
        <v>0</v>
      </c>
      <c r="AF19" s="101"/>
      <c r="AG19" s="101"/>
      <c r="AH19" s="101"/>
    </row>
    <row r="20" spans="1:34" x14ac:dyDescent="0.25">
      <c r="A20" s="155" t="s">
        <v>11</v>
      </c>
      <c r="B20" s="155"/>
      <c r="C20" s="155" t="s">
        <v>56</v>
      </c>
      <c r="D20" s="155"/>
      <c r="E20" s="155"/>
      <c r="F20" s="155" t="s">
        <v>16</v>
      </c>
      <c r="G20" s="155"/>
      <c r="H20" s="155"/>
      <c r="I20" s="34" t="s">
        <v>2</v>
      </c>
      <c r="J20" s="37" t="s">
        <v>55</v>
      </c>
      <c r="K20" s="154" t="s">
        <v>61</v>
      </c>
      <c r="L20" s="154"/>
      <c r="M20" s="154"/>
      <c r="AC20" s="101"/>
      <c r="AD20" s="101"/>
      <c r="AE20" s="101"/>
      <c r="AF20" s="101"/>
      <c r="AG20" s="101"/>
      <c r="AH20" s="101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0"/>
      <c r="K21" s="60"/>
      <c r="L21" s="60"/>
      <c r="M21" s="60"/>
      <c r="AC21" s="101"/>
      <c r="AD21" s="101"/>
      <c r="AE21" s="101"/>
      <c r="AF21" s="101"/>
      <c r="AG21" s="101"/>
      <c r="AH21" s="101"/>
    </row>
    <row r="22" spans="1:3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60"/>
      <c r="K22" s="60"/>
      <c r="L22" s="60"/>
      <c r="M22" s="60"/>
      <c r="AC22" s="101"/>
      <c r="AD22" s="101"/>
      <c r="AE22" s="101"/>
      <c r="AF22" s="101"/>
      <c r="AG22" s="101"/>
      <c r="AH22" s="101"/>
    </row>
    <row r="23" spans="1:34" ht="30" customHeight="1" x14ac:dyDescent="0.25">
      <c r="A23" s="32" t="s">
        <v>132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AC23" s="101"/>
      <c r="AD23" s="101"/>
      <c r="AE23" s="101"/>
      <c r="AF23" s="101"/>
      <c r="AG23" s="101"/>
      <c r="AH23" s="101"/>
    </row>
    <row r="24" spans="1:34" ht="17.25" customHeight="1" x14ac:dyDescent="0.25">
      <c r="A24" s="38" t="s">
        <v>57</v>
      </c>
      <c r="B24" s="146" t="s">
        <v>11</v>
      </c>
      <c r="C24" s="146"/>
      <c r="D24" s="146" t="s">
        <v>56</v>
      </c>
      <c r="E24" s="146"/>
      <c r="F24" s="146"/>
      <c r="G24" s="146" t="s">
        <v>16</v>
      </c>
      <c r="H24" s="146"/>
      <c r="I24" s="35" t="s">
        <v>2</v>
      </c>
      <c r="J24" s="47" t="s">
        <v>55</v>
      </c>
      <c r="K24" s="61" t="s">
        <v>59</v>
      </c>
      <c r="L24" s="153" t="s">
        <v>60</v>
      </c>
      <c r="M24" s="153"/>
      <c r="AC24" s="101"/>
      <c r="AD24" s="101"/>
      <c r="AE24" s="101"/>
      <c r="AF24" s="101"/>
      <c r="AG24" s="101"/>
      <c r="AH24" s="101"/>
    </row>
    <row r="25" spans="1:34" ht="30" customHeight="1" x14ac:dyDescent="0.25">
      <c r="A25" s="72" t="s">
        <v>58</v>
      </c>
      <c r="B25" s="142"/>
      <c r="C25" s="142"/>
      <c r="D25" s="140"/>
      <c r="E25" s="140"/>
      <c r="F25" s="140"/>
      <c r="G25" s="140"/>
      <c r="H25" s="140"/>
      <c r="I25" s="40"/>
      <c r="J25" s="40"/>
      <c r="K25" s="62"/>
      <c r="L25" s="141"/>
      <c r="M25" s="141"/>
      <c r="AC25" s="102">
        <f t="shared" ref="AC25:AC31" si="0">B25</f>
        <v>0</v>
      </c>
      <c r="AD25" s="101">
        <f>D25</f>
        <v>0</v>
      </c>
      <c r="AE25" s="101">
        <f>G25</f>
        <v>0</v>
      </c>
      <c r="AF25" s="102">
        <f>I25</f>
        <v>0</v>
      </c>
      <c r="AG25" s="102">
        <f>J25</f>
        <v>0</v>
      </c>
      <c r="AH25" s="101">
        <f>K25</f>
        <v>0</v>
      </c>
    </row>
    <row r="26" spans="1:34" ht="30" customHeight="1" x14ac:dyDescent="0.25">
      <c r="A26" s="72" t="s">
        <v>62</v>
      </c>
      <c r="B26" s="142"/>
      <c r="C26" s="142"/>
      <c r="D26" s="143"/>
      <c r="E26" s="144"/>
      <c r="F26" s="145"/>
      <c r="G26" s="140"/>
      <c r="H26" s="140"/>
      <c r="I26" s="40"/>
      <c r="J26" s="40"/>
      <c r="K26" s="62"/>
      <c r="L26" s="141"/>
      <c r="M26" s="141"/>
      <c r="AC26" s="102">
        <f t="shared" si="0"/>
        <v>0</v>
      </c>
      <c r="AD26" s="101">
        <f t="shared" ref="AD26:AD31" si="1">D26</f>
        <v>0</v>
      </c>
      <c r="AE26" s="101">
        <f t="shared" ref="AE26:AE31" si="2">G26</f>
        <v>0</v>
      </c>
      <c r="AF26" s="102">
        <f t="shared" ref="AF26:AF31" si="3">I26</f>
        <v>0</v>
      </c>
      <c r="AG26" s="102">
        <f t="shared" ref="AG26:AG31" si="4">J26</f>
        <v>0</v>
      </c>
      <c r="AH26" s="101">
        <f t="shared" ref="AH26:AH31" si="5">K26</f>
        <v>0</v>
      </c>
    </row>
    <row r="27" spans="1:34" ht="30" customHeight="1" x14ac:dyDescent="0.25">
      <c r="A27" s="72" t="s">
        <v>63</v>
      </c>
      <c r="B27" s="142"/>
      <c r="C27" s="142"/>
      <c r="D27" s="140"/>
      <c r="E27" s="140"/>
      <c r="F27" s="140"/>
      <c r="G27" s="140"/>
      <c r="H27" s="140"/>
      <c r="I27" s="40"/>
      <c r="J27" s="40"/>
      <c r="K27" s="62"/>
      <c r="L27" s="141"/>
      <c r="M27" s="141"/>
      <c r="AC27" s="102">
        <f t="shared" si="0"/>
        <v>0</v>
      </c>
      <c r="AD27" s="101">
        <f t="shared" si="1"/>
        <v>0</v>
      </c>
      <c r="AE27" s="101">
        <f t="shared" si="2"/>
        <v>0</v>
      </c>
      <c r="AF27" s="102">
        <f t="shared" si="3"/>
        <v>0</v>
      </c>
      <c r="AG27" s="102">
        <f t="shared" si="4"/>
        <v>0</v>
      </c>
      <c r="AH27" s="101">
        <f t="shared" si="5"/>
        <v>0</v>
      </c>
    </row>
    <row r="28" spans="1:34" ht="30" customHeight="1" x14ac:dyDescent="0.25">
      <c r="A28" s="72" t="s">
        <v>64</v>
      </c>
      <c r="B28" s="142"/>
      <c r="C28" s="142"/>
      <c r="D28" s="140"/>
      <c r="E28" s="140"/>
      <c r="F28" s="140"/>
      <c r="G28" s="140"/>
      <c r="H28" s="140"/>
      <c r="I28" s="40"/>
      <c r="J28" s="40"/>
      <c r="K28" s="62"/>
      <c r="L28" s="141"/>
      <c r="M28" s="141"/>
      <c r="AC28" s="102">
        <f t="shared" si="0"/>
        <v>0</v>
      </c>
      <c r="AD28" s="101">
        <f t="shared" si="1"/>
        <v>0</v>
      </c>
      <c r="AE28" s="101">
        <f t="shared" si="2"/>
        <v>0</v>
      </c>
      <c r="AF28" s="102">
        <f t="shared" si="3"/>
        <v>0</v>
      </c>
      <c r="AG28" s="102">
        <f t="shared" si="4"/>
        <v>0</v>
      </c>
      <c r="AH28" s="101">
        <f t="shared" si="5"/>
        <v>0</v>
      </c>
    </row>
    <row r="29" spans="1:34" ht="30" customHeight="1" x14ac:dyDescent="0.25">
      <c r="A29" s="72" t="s">
        <v>65</v>
      </c>
      <c r="B29" s="142"/>
      <c r="C29" s="142"/>
      <c r="D29" s="140"/>
      <c r="E29" s="140"/>
      <c r="F29" s="140"/>
      <c r="G29" s="140"/>
      <c r="H29" s="140"/>
      <c r="I29" s="40"/>
      <c r="J29" s="40"/>
      <c r="K29" s="62"/>
      <c r="L29" s="141"/>
      <c r="M29" s="141"/>
      <c r="AC29" s="102">
        <f t="shared" si="0"/>
        <v>0</v>
      </c>
      <c r="AD29" s="101">
        <f t="shared" si="1"/>
        <v>0</v>
      </c>
      <c r="AE29" s="101">
        <f t="shared" si="2"/>
        <v>0</v>
      </c>
      <c r="AF29" s="102">
        <f t="shared" si="3"/>
        <v>0</v>
      </c>
      <c r="AG29" s="102">
        <f t="shared" si="4"/>
        <v>0</v>
      </c>
      <c r="AH29" s="101">
        <f t="shared" si="5"/>
        <v>0</v>
      </c>
    </row>
    <row r="30" spans="1:34" ht="30" customHeight="1" x14ac:dyDescent="0.25">
      <c r="A30" s="72" t="s">
        <v>66</v>
      </c>
      <c r="B30" s="142"/>
      <c r="C30" s="142"/>
      <c r="D30" s="140"/>
      <c r="E30" s="140"/>
      <c r="F30" s="140"/>
      <c r="G30" s="140"/>
      <c r="H30" s="140"/>
      <c r="I30" s="40"/>
      <c r="J30" s="40"/>
      <c r="K30" s="62"/>
      <c r="L30" s="141"/>
      <c r="M30" s="141"/>
      <c r="AC30" s="102">
        <f t="shared" si="0"/>
        <v>0</v>
      </c>
      <c r="AD30" s="101">
        <f t="shared" si="1"/>
        <v>0</v>
      </c>
      <c r="AE30" s="101">
        <f t="shared" si="2"/>
        <v>0</v>
      </c>
      <c r="AF30" s="102">
        <f t="shared" si="3"/>
        <v>0</v>
      </c>
      <c r="AG30" s="102">
        <f t="shared" si="4"/>
        <v>0</v>
      </c>
      <c r="AH30" s="101">
        <f t="shared" si="5"/>
        <v>0</v>
      </c>
    </row>
    <row r="31" spans="1:34" ht="30" customHeight="1" x14ac:dyDescent="0.25">
      <c r="A31" s="72" t="s">
        <v>67</v>
      </c>
      <c r="B31" s="142"/>
      <c r="C31" s="142"/>
      <c r="D31" s="140"/>
      <c r="E31" s="140"/>
      <c r="F31" s="140"/>
      <c r="G31" s="140"/>
      <c r="H31" s="140"/>
      <c r="I31" s="40"/>
      <c r="J31" s="40"/>
      <c r="K31" s="62"/>
      <c r="L31" s="141"/>
      <c r="M31" s="141"/>
      <c r="AC31" s="102">
        <f t="shared" si="0"/>
        <v>0</v>
      </c>
      <c r="AD31" s="101">
        <f t="shared" si="1"/>
        <v>0</v>
      </c>
      <c r="AE31" s="101">
        <f t="shared" si="2"/>
        <v>0</v>
      </c>
      <c r="AF31" s="102">
        <f t="shared" si="3"/>
        <v>0</v>
      </c>
      <c r="AG31" s="102">
        <f t="shared" si="4"/>
        <v>0</v>
      </c>
      <c r="AH31" s="101">
        <f t="shared" si="5"/>
        <v>0</v>
      </c>
    </row>
    <row r="32" spans="1:34" ht="0.75" customHeight="1" x14ac:dyDescent="0.25">
      <c r="A32" s="27"/>
      <c r="B32" s="27"/>
      <c r="C32" s="27"/>
      <c r="D32" s="26"/>
      <c r="E32" s="27"/>
      <c r="F32" s="27"/>
      <c r="G32" s="27"/>
      <c r="H32" s="26"/>
      <c r="I32" s="26"/>
      <c r="J32" s="60"/>
      <c r="K32" s="60"/>
      <c r="L32" s="60"/>
      <c r="M32" s="60"/>
    </row>
    <row r="33" spans="1:13" ht="48.75" hidden="1" customHeight="1" x14ac:dyDescent="0.25">
      <c r="A33" s="81"/>
      <c r="B33" s="27"/>
      <c r="C33" s="27"/>
      <c r="D33" s="26"/>
      <c r="E33" s="26"/>
      <c r="F33" s="26"/>
      <c r="G33" s="27"/>
      <c r="H33" s="26"/>
      <c r="I33" s="26"/>
      <c r="J33" s="60"/>
      <c r="K33" s="60"/>
      <c r="L33" s="60"/>
      <c r="M33" s="60"/>
    </row>
    <row r="34" spans="1:13" hidden="1" x14ac:dyDescent="0.25">
      <c r="A34" s="27"/>
      <c r="B34" s="27"/>
      <c r="C34" s="27"/>
      <c r="D34" s="26"/>
      <c r="E34" s="27"/>
      <c r="F34" s="27"/>
      <c r="G34" s="27"/>
      <c r="H34" s="26"/>
      <c r="I34" s="26"/>
      <c r="J34" s="60"/>
      <c r="K34" s="60"/>
      <c r="L34" s="60"/>
      <c r="M34" s="60"/>
    </row>
    <row r="35" spans="1:13" hidden="1" x14ac:dyDescent="0.25">
      <c r="A35" s="27"/>
      <c r="B35" s="27"/>
      <c r="C35" s="27"/>
      <c r="D35" s="26"/>
      <c r="E35" s="27"/>
      <c r="F35" s="27"/>
      <c r="G35" s="27"/>
      <c r="H35" s="26"/>
      <c r="I35" s="26"/>
      <c r="J35" s="60"/>
      <c r="K35" s="60"/>
      <c r="L35" s="60"/>
      <c r="M35" s="60"/>
    </row>
    <row r="36" spans="1:13" ht="90.75" customHeight="1" x14ac:dyDescent="0.25">
      <c r="A36" s="151" t="s">
        <v>138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</row>
    <row r="37" spans="1:13" ht="11.25" customHeight="1" x14ac:dyDescent="0.25">
      <c r="A37" s="27"/>
      <c r="B37" s="27"/>
      <c r="C37" s="27"/>
      <c r="D37" s="27"/>
      <c r="E37" s="73"/>
      <c r="F37" s="73"/>
      <c r="G37" s="73"/>
      <c r="H37" s="73"/>
      <c r="I37" s="73"/>
      <c r="J37" s="73"/>
      <c r="K37" s="73"/>
      <c r="L37" s="73"/>
      <c r="M37" s="73"/>
    </row>
    <row r="38" spans="1:13" ht="36" customHeight="1" x14ac:dyDescent="0.25">
      <c r="A38" s="152"/>
      <c r="B38" s="152"/>
      <c r="C38" s="152"/>
      <c r="D38" s="152"/>
      <c r="E38" s="73"/>
      <c r="F38" s="73"/>
      <c r="G38" s="73"/>
      <c r="H38" s="79"/>
      <c r="I38" s="79"/>
      <c r="J38" s="79"/>
      <c r="K38" s="79"/>
      <c r="L38" s="79"/>
      <c r="M38" s="73"/>
    </row>
    <row r="39" spans="1:13" x14ac:dyDescent="0.25">
      <c r="A39" s="26"/>
      <c r="B39" s="26" t="s">
        <v>15</v>
      </c>
      <c r="C39" s="26"/>
      <c r="D39" s="26"/>
      <c r="E39" s="26"/>
      <c r="F39" s="26"/>
      <c r="G39" s="26"/>
      <c r="H39" s="26"/>
      <c r="I39" s="63"/>
      <c r="J39" s="80"/>
      <c r="K39" s="80"/>
      <c r="L39" s="80"/>
      <c r="M39" s="60"/>
    </row>
    <row r="40" spans="1:13" x14ac:dyDescent="0.25">
      <c r="A40" s="28"/>
      <c r="B40" s="28"/>
      <c r="C40" s="28"/>
      <c r="D40" s="29"/>
      <c r="E40" s="29"/>
      <c r="F40" s="29"/>
      <c r="G40" s="29"/>
      <c r="H40" s="30"/>
      <c r="I40" s="64"/>
      <c r="J40" s="80"/>
      <c r="K40" s="80"/>
      <c r="L40" s="80"/>
      <c r="M40" s="60"/>
    </row>
    <row r="41" spans="1:13" x14ac:dyDescent="0.25">
      <c r="A41" s="27"/>
      <c r="B41" s="27"/>
      <c r="C41" s="27"/>
      <c r="D41" s="27"/>
      <c r="E41" s="27"/>
      <c r="F41" s="27"/>
      <c r="G41" s="26" t="s">
        <v>111</v>
      </c>
      <c r="H41" s="27"/>
      <c r="I41" s="83" t="s">
        <v>137</v>
      </c>
      <c r="J41" s="37"/>
      <c r="K41" s="37"/>
      <c r="L41" s="82"/>
      <c r="M41" s="60"/>
    </row>
    <row r="42" spans="1:13" ht="46.5" customHeight="1" x14ac:dyDescent="0.25">
      <c r="A42" s="147"/>
      <c r="B42" s="147"/>
      <c r="C42" s="147"/>
      <c r="D42" s="147"/>
      <c r="E42" s="39"/>
      <c r="F42" s="39"/>
      <c r="G42" s="39"/>
      <c r="H42" s="29"/>
      <c r="I42" s="148"/>
      <c r="J42" s="149"/>
      <c r="K42" s="149"/>
      <c r="L42" s="150"/>
      <c r="M42" s="60"/>
    </row>
    <row r="43" spans="1:13" ht="39" customHeight="1" x14ac:dyDescent="0.25">
      <c r="A43" s="28"/>
      <c r="B43" s="28"/>
      <c r="C43" s="28"/>
      <c r="D43" s="29"/>
      <c r="E43" s="29"/>
      <c r="F43" s="29"/>
      <c r="G43" s="29"/>
      <c r="H43" s="30"/>
      <c r="I43" s="84"/>
      <c r="J43" s="85"/>
      <c r="K43" s="85"/>
      <c r="L43" s="86"/>
      <c r="M43" s="60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38" priority="54" operator="equal">
      <formula>""</formula>
    </cfRule>
  </conditionalFormatting>
  <conditionalFormatting sqref="A25 D25 I25:J25">
    <cfRule type="cellIs" dxfId="37" priority="14" operator="equal">
      <formula>""</formula>
    </cfRule>
  </conditionalFormatting>
  <conditionalFormatting sqref="A31">
    <cfRule type="cellIs" dxfId="36" priority="5" operator="equal">
      <formula>""</formula>
    </cfRule>
  </conditionalFormatting>
  <conditionalFormatting sqref="A26 D26 I26:J26">
    <cfRule type="cellIs" dxfId="35" priority="10" operator="equal">
      <formula>""</formula>
    </cfRule>
  </conditionalFormatting>
  <conditionalFormatting sqref="A27">
    <cfRule type="cellIs" dxfId="34" priority="9" operator="equal">
      <formula>""</formula>
    </cfRule>
  </conditionalFormatting>
  <conditionalFormatting sqref="A28">
    <cfRule type="cellIs" dxfId="33" priority="8" operator="equal">
      <formula>""</formula>
    </cfRule>
  </conditionalFormatting>
  <conditionalFormatting sqref="A29">
    <cfRule type="cellIs" dxfId="32" priority="7" operator="equal">
      <formula>""</formula>
    </cfRule>
  </conditionalFormatting>
  <conditionalFormatting sqref="A30">
    <cfRule type="cellIs" dxfId="31" priority="6" operator="equal">
      <formula>""</formula>
    </cfRule>
  </conditionalFormatting>
  <conditionalFormatting sqref="C19:F19 I19:J19">
    <cfRule type="cellIs" dxfId="30" priority="4" operator="equal">
      <formula>""""""</formula>
    </cfRule>
  </conditionalFormatting>
  <conditionalFormatting sqref="F15:H15">
    <cfRule type="cellIs" dxfId="29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 xr:uid="{00000000-0002-0000-01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1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100-000002000000}">
      <formula1>11</formula1>
    </dataValidation>
    <dataValidation allowBlank="1" sqref="B37:D37 B39:D41 J41:L41 H41:I42 B43:I43 E39:I40 E41:G41 A32:A43 B32:I35" xr:uid="{00000000-0002-0000-0100-000003000000}"/>
    <dataValidation type="list" allowBlank="1" showInputMessage="1" showErrorMessage="1" prompt="Odaberite s padajućeg izbornika" sqref="A15:C15" xr:uid="{00000000-0002-0000-0100-000004000000}">
      <formula1>Podrucje</formula1>
    </dataValidation>
    <dataValidation type="list" allowBlank="1" showInputMessage="1" showErrorMessage="1" sqref="F19:H19 G25:G31" xr:uid="{00000000-0002-0000-0100-000005000000}">
      <formula1>zvanja</formula1>
    </dataValidation>
    <dataValidation allowBlank="1" showInputMessage="1" showErrorMessage="1" prompt="Ovaj iznos se automatski izračunava sukladno financijskom planu" sqref="K15:M15" xr:uid="{00000000-0002-0000-0100-000006000000}"/>
    <dataValidation allowBlank="1" showInputMessage="1" showErrorMessage="1" prompt="Broj se automatski izračunava sukladno upisanim suradnicima" sqref="F15:H15" xr:uid="{00000000-0002-0000-0100-000007000000}"/>
    <dataValidation type="list" operator="equal" allowBlank="1" showInputMessage="1" showErrorMessage="1" sqref="K42:L42 H43:I43" xr:uid="{00000000-0002-0000-0100-000008000000}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 xr:uid="{00000000-0002-0000-0100-000009000000}">
          <x14:formula1>
            <xm:f>Labels!$K$3:$K$10</xm:f>
          </x14:formula1>
          <xm:sqref>H40:I40</xm:sqref>
        </x14:dataValidation>
        <x14:dataValidation type="list" allowBlank="1" showInputMessage="1" showErrorMessage="1" xr:uid="{00000000-0002-0000-0100-00000A000000}">
          <x14:formula1>
            <xm:f>Labels!$F$2:$F$30</xm:f>
          </x14:formula1>
          <xm:sqref>K25:K31</xm:sqref>
        </x14:dataValidation>
        <x14:dataValidation type="list" showInputMessage="1" showErrorMessage="1" xr:uid="{00000000-0002-0000-0100-00000B000000}">
          <x14:formula1>
            <xm:f>Labels!$A$2:$A$20</xm:f>
          </x14:formula1>
          <xm:sqref>A7:D7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5"/>
  <sheetViews>
    <sheetView showGridLines="0" zoomScaleNormal="100" zoomScaleSheetLayoutView="115" zoomScalePageLayoutView="130" workbookViewId="0">
      <selection activeCell="B3" sqref="B3"/>
    </sheetView>
  </sheetViews>
  <sheetFormatPr defaultColWidth="9.140625" defaultRowHeight="15" x14ac:dyDescent="0.25"/>
  <cols>
    <col min="1" max="1" width="10.140625" style="65" bestFit="1" customWidth="1"/>
    <col min="2" max="2" width="10.5703125" style="65" customWidth="1"/>
    <col min="3" max="3" width="15.85546875" style="65" customWidth="1"/>
    <col min="4" max="4" width="22.85546875" style="65" customWidth="1"/>
    <col min="5" max="5" width="24.42578125" style="65" customWidth="1"/>
    <col min="6" max="7" width="19.7109375" style="65" customWidth="1"/>
    <col min="8" max="9" width="24.28515625" style="65" customWidth="1"/>
    <col min="10" max="10" width="27.28515625" style="65" customWidth="1"/>
    <col min="11" max="11" width="22.140625" style="65" customWidth="1"/>
    <col min="12" max="12" width="21" style="65" customWidth="1"/>
    <col min="13" max="13" width="15.28515625" style="65" customWidth="1"/>
    <col min="14" max="14" width="12.28515625" style="65" customWidth="1"/>
    <col min="15" max="15" width="9.140625" style="118" customWidth="1"/>
    <col min="16" max="16" width="17.85546875" style="118" customWidth="1"/>
    <col min="17" max="19" width="9.140625" style="118"/>
    <col min="20" max="20" width="11" style="118" bestFit="1" customWidth="1"/>
    <col min="21" max="29" width="9.140625" style="118"/>
    <col min="30" max="16384" width="9.140625" style="65"/>
  </cols>
  <sheetData>
    <row r="1" spans="1:30" x14ac:dyDescent="0.25">
      <c r="A1" s="177" t="s">
        <v>114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8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7"/>
      <c r="AA1" s="117"/>
      <c r="AB1" s="117"/>
      <c r="AC1" s="117"/>
      <c r="AD1" s="113"/>
    </row>
    <row r="2" spans="1:30" x14ac:dyDescent="0.25">
      <c r="A2" s="110" t="s">
        <v>201</v>
      </c>
      <c r="B2" s="110" t="s">
        <v>200</v>
      </c>
      <c r="C2" s="109" t="s">
        <v>198</v>
      </c>
      <c r="D2" s="109" t="s">
        <v>197</v>
      </c>
      <c r="E2" s="109" t="s">
        <v>196</v>
      </c>
      <c r="F2" s="109" t="s">
        <v>195</v>
      </c>
      <c r="G2" s="109" t="s">
        <v>202</v>
      </c>
      <c r="H2" s="109" t="s">
        <v>199</v>
      </c>
      <c r="I2" s="109" t="s">
        <v>189</v>
      </c>
      <c r="J2" s="109" t="s">
        <v>204</v>
      </c>
      <c r="K2" s="109" t="s">
        <v>188</v>
      </c>
      <c r="L2" s="109" t="s">
        <v>184</v>
      </c>
      <c r="M2" s="116" t="s">
        <v>220</v>
      </c>
      <c r="N2" s="114" t="s">
        <v>205</v>
      </c>
      <c r="O2" s="112"/>
      <c r="P2" s="112" t="s">
        <v>83</v>
      </c>
      <c r="Q2" s="112" t="s">
        <v>181</v>
      </c>
      <c r="R2" s="112">
        <v>0.3</v>
      </c>
      <c r="S2" s="112"/>
      <c r="T2" s="112" t="s">
        <v>190</v>
      </c>
      <c r="U2" s="112"/>
      <c r="V2" s="112"/>
      <c r="W2" s="112"/>
      <c r="X2" s="112"/>
      <c r="Y2" s="112"/>
      <c r="Z2" s="117"/>
      <c r="AA2" s="117"/>
      <c r="AB2" s="117"/>
      <c r="AC2" s="117"/>
      <c r="AD2" s="113"/>
    </row>
    <row r="3" spans="1:30" x14ac:dyDescent="0.25">
      <c r="A3" s="110" t="s">
        <v>58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9">
        <f>IF(H3="A",1+IF(I3="Q1",0.3,IF(I3="Q2",0.2,IF(I3="Q3",0.1,IF(I3="Q4",0,"")))),IF(H3="B",0.6,IF(H3="C",0.4)))*IF(J3="Staro",IF(K3=1,1,IF(K3=2,1,IF(K3=3,1,IF(K3=4,0.75,IF(K3=5,0.5,IF(K3&gt;5,(1/K3),"")))))),IF(J3="Novo",IF(K3=1,1,IF(K3=2,1,IF(K3=3,1,IF(K3=4,1,IF(K3=5,0.75,IF(K3=6,0.5,IF(K3=7,0.25,IF(K3&gt;7,(1/K3),""))))))))))</f>
        <v>0</v>
      </c>
      <c r="M3" s="108"/>
      <c r="N3" s="108"/>
      <c r="O3" s="112"/>
      <c r="P3" s="112" t="s">
        <v>42</v>
      </c>
      <c r="Q3" s="112" t="s">
        <v>182</v>
      </c>
      <c r="R3" s="112">
        <v>0.2</v>
      </c>
      <c r="S3" s="112">
        <v>2019</v>
      </c>
      <c r="T3" s="112" t="s">
        <v>191</v>
      </c>
      <c r="U3" s="112"/>
      <c r="V3" s="112"/>
      <c r="W3" s="112"/>
      <c r="X3" s="112"/>
      <c r="Y3" s="112"/>
      <c r="Z3" s="117"/>
      <c r="AA3" s="117"/>
      <c r="AB3" s="117"/>
      <c r="AC3" s="117"/>
      <c r="AD3" s="113"/>
    </row>
    <row r="4" spans="1:30" x14ac:dyDescent="0.25">
      <c r="A4" s="110" t="s">
        <v>62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>
        <f t="shared" ref="L4:L12" si="0">IF(H4="A",1+IF(I4="Q1",0.3,IF(I4="Q2",0.2,IF(I4="Q3",0.1,IF(I4="Q4",0,"")))),IF(H4="B",0.6,IF(H4="C",0.4)))*IF(J4="Staro",IF(K4=1,1,IF(K4=2,1,IF(K4=3,1,IF(K4=4,0.75,IF(K4=5,0.5,IF(K4&gt;5,(1/K4),"")))))),IF(J4="Novo",IF(K4=1,1,IF(K4=2,1,IF(K4=3,1,IF(K4=4,1,IF(K4=5,0.75,IF(K4=6,0.5,IF(K4=7,0.25,IF(K4&gt;7,(1/K4),""))))))))))</f>
        <v>0</v>
      </c>
      <c r="M4" s="108"/>
      <c r="N4" s="108"/>
      <c r="O4" s="112"/>
      <c r="P4" s="112" t="s">
        <v>43</v>
      </c>
      <c r="Q4" s="112" t="s">
        <v>183</v>
      </c>
      <c r="R4" s="112">
        <v>0.1</v>
      </c>
      <c r="S4" s="112">
        <v>2020</v>
      </c>
      <c r="T4" s="112"/>
      <c r="U4" s="112"/>
      <c r="V4" s="112"/>
      <c r="W4" s="112"/>
      <c r="X4" s="112"/>
      <c r="Y4" s="112"/>
      <c r="Z4" s="117"/>
      <c r="AA4" s="117"/>
      <c r="AB4" s="117"/>
      <c r="AC4" s="117"/>
      <c r="AD4" s="113"/>
    </row>
    <row r="5" spans="1:30" x14ac:dyDescent="0.25">
      <c r="A5" s="110" t="s">
        <v>63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9">
        <f t="shared" si="0"/>
        <v>0</v>
      </c>
      <c r="M5" s="108"/>
      <c r="N5" s="108"/>
      <c r="O5" s="112"/>
      <c r="P5" s="112" t="s">
        <v>84</v>
      </c>
      <c r="Q5" s="112"/>
      <c r="R5" s="112">
        <v>0.05</v>
      </c>
      <c r="S5" s="112">
        <v>2021</v>
      </c>
      <c r="T5" s="112"/>
      <c r="U5" s="112"/>
      <c r="V5" s="112"/>
      <c r="W5" s="112"/>
      <c r="X5" s="112"/>
      <c r="Y5" s="112"/>
      <c r="Z5" s="117"/>
      <c r="AA5" s="117"/>
      <c r="AB5" s="117"/>
      <c r="AC5" s="117"/>
      <c r="AD5" s="113"/>
    </row>
    <row r="6" spans="1:30" x14ac:dyDescent="0.25">
      <c r="A6" s="110" t="s">
        <v>64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>
        <f t="shared" si="0"/>
        <v>0</v>
      </c>
      <c r="M6" s="108"/>
      <c r="N6" s="108"/>
      <c r="O6" s="112"/>
      <c r="P6" s="112"/>
      <c r="Q6" s="112"/>
      <c r="R6" s="112"/>
      <c r="S6" s="112">
        <v>2022</v>
      </c>
      <c r="T6" s="112"/>
      <c r="U6" s="112"/>
      <c r="V6" s="112"/>
      <c r="W6" s="112"/>
      <c r="X6" s="112"/>
      <c r="Y6" s="112"/>
      <c r="Z6" s="117"/>
      <c r="AA6" s="117"/>
      <c r="AB6" s="117"/>
      <c r="AC6" s="117"/>
      <c r="AD6" s="113"/>
    </row>
    <row r="7" spans="1:30" x14ac:dyDescent="0.25">
      <c r="A7" s="110" t="s">
        <v>65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9">
        <f t="shared" si="0"/>
        <v>0</v>
      </c>
      <c r="M7" s="108"/>
      <c r="N7" s="108"/>
      <c r="O7" s="112"/>
      <c r="P7" s="112"/>
      <c r="Q7" s="112"/>
      <c r="R7" s="112"/>
      <c r="S7" s="112">
        <v>2023</v>
      </c>
      <c r="T7" s="112"/>
      <c r="U7" s="112"/>
      <c r="V7" s="112"/>
      <c r="W7" s="112"/>
      <c r="X7" s="112"/>
      <c r="Y7" s="112"/>
      <c r="Z7" s="117"/>
      <c r="AA7" s="117"/>
      <c r="AB7" s="117"/>
      <c r="AC7" s="117"/>
      <c r="AD7" s="113"/>
    </row>
    <row r="8" spans="1:30" x14ac:dyDescent="0.25">
      <c r="A8" s="110" t="s">
        <v>66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9">
        <f t="shared" si="0"/>
        <v>0</v>
      </c>
      <c r="M8" s="108"/>
      <c r="N8" s="108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7"/>
      <c r="AA8" s="117"/>
      <c r="AB8" s="117"/>
      <c r="AC8" s="117"/>
      <c r="AD8" s="113"/>
    </row>
    <row r="9" spans="1:30" x14ac:dyDescent="0.25">
      <c r="A9" s="110" t="s">
        <v>67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9">
        <f t="shared" si="0"/>
        <v>0</v>
      </c>
      <c r="M9" s="108"/>
      <c r="N9" s="108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7"/>
      <c r="AA9" s="117"/>
      <c r="AB9" s="117"/>
      <c r="AC9" s="117"/>
      <c r="AD9" s="113"/>
    </row>
    <row r="10" spans="1:30" x14ac:dyDescent="0.25">
      <c r="A10" s="110" t="s">
        <v>81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9">
        <f t="shared" si="0"/>
        <v>0</v>
      </c>
      <c r="M10" s="108"/>
      <c r="N10" s="108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7"/>
      <c r="AA10" s="117"/>
      <c r="AB10" s="117"/>
      <c r="AC10" s="117"/>
      <c r="AD10" s="113"/>
    </row>
    <row r="11" spans="1:30" x14ac:dyDescent="0.25">
      <c r="A11" s="110" t="s">
        <v>82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>
        <f t="shared" si="0"/>
        <v>0</v>
      </c>
      <c r="M11" s="108"/>
      <c r="N11" s="108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7"/>
      <c r="AA11" s="117"/>
      <c r="AB11" s="117"/>
      <c r="AC11" s="117"/>
      <c r="AD11" s="113"/>
    </row>
    <row r="12" spans="1:30" x14ac:dyDescent="0.25">
      <c r="A12" s="110" t="s">
        <v>203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>
        <f t="shared" si="0"/>
        <v>0</v>
      </c>
      <c r="M12" s="108"/>
      <c r="N12" s="108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7"/>
      <c r="AA12" s="117"/>
      <c r="AB12" s="117"/>
      <c r="AC12" s="117"/>
      <c r="AD12" s="113"/>
    </row>
    <row r="13" spans="1:30" ht="15.75" x14ac:dyDescent="0.25">
      <c r="A13" s="171" t="s">
        <v>185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3"/>
      <c r="L13" s="111" t="str">
        <f>IFERROR(IF(SUM(L3:L12)=0,"",SUM(L3:L12)),"")</f>
        <v/>
      </c>
      <c r="M13" s="108"/>
      <c r="N13" s="108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7"/>
      <c r="AA13" s="117"/>
      <c r="AB13" s="117"/>
      <c r="AC13" s="117"/>
      <c r="AD13" s="113"/>
    </row>
    <row r="14" spans="1:30" x14ac:dyDescent="0.25">
      <c r="A14" s="174" t="s">
        <v>115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6"/>
      <c r="O14" s="112"/>
      <c r="P14" s="112">
        <f>IF(J3&lt;3.1,1*1,IF(J3=4,1*0.75,IF(J3="5",1*0.5,IF(J3&gt;5.1,1*(1/J3)))))</f>
        <v>1</v>
      </c>
      <c r="Q14" s="112"/>
      <c r="R14" s="112"/>
      <c r="S14" s="112"/>
      <c r="T14" s="112"/>
      <c r="U14" s="112"/>
      <c r="V14" s="112"/>
      <c r="W14" s="112"/>
      <c r="X14" s="112"/>
      <c r="Y14" s="112"/>
      <c r="Z14" s="117"/>
      <c r="AA14" s="117"/>
      <c r="AB14" s="117"/>
      <c r="AC14" s="117"/>
      <c r="AD14" s="113"/>
    </row>
    <row r="15" spans="1:30" x14ac:dyDescent="0.25">
      <c r="A15" s="110" t="s">
        <v>201</v>
      </c>
      <c r="B15" s="110" t="s">
        <v>200</v>
      </c>
      <c r="C15" s="109" t="s">
        <v>198</v>
      </c>
      <c r="D15" s="109" t="s">
        <v>197</v>
      </c>
      <c r="E15" s="109" t="s">
        <v>196</v>
      </c>
      <c r="F15" s="109" t="s">
        <v>195</v>
      </c>
      <c r="G15" s="109" t="s">
        <v>202</v>
      </c>
      <c r="H15" s="109" t="s">
        <v>199</v>
      </c>
      <c r="I15" s="109" t="s">
        <v>189</v>
      </c>
      <c r="J15" s="109" t="s">
        <v>204</v>
      </c>
      <c r="K15" s="109" t="s">
        <v>188</v>
      </c>
      <c r="L15" s="109" t="s">
        <v>184</v>
      </c>
      <c r="M15" s="116" t="s">
        <v>220</v>
      </c>
      <c r="N15" s="114" t="s">
        <v>205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7"/>
      <c r="AA15" s="117"/>
      <c r="AB15" s="117"/>
      <c r="AC15" s="117"/>
      <c r="AD15" s="113"/>
    </row>
    <row r="16" spans="1:30" x14ac:dyDescent="0.25">
      <c r="A16" s="110" t="s">
        <v>58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9">
        <f>IF(H16="A",1+IF(I16="Q1",0.3,IF(I16="Q2",0.2,IF(I16="Q3",0.1,IF(I16="Q4",0,"")))),IF(H16="B",0.6,IF(H16="C",0.4)))*IF(J16="Staro",IF(K16=1,1,IF(K16=2,1,IF(K16=3,1,IF(K16=4,0.75,IF(K16=5,0.5,IF(K16&gt;5,(1/K16),"")))))),IF(J16="Novo",IF(K16=1,1,IF(K16=2,1,IF(K16=3,1,IF(K16=4,1,IF(K16=5,0.75,IF(K16=6,0.5,IF(K16=7,0.25,IF(K16&gt;7,(1/K16),""))))))))))</f>
        <v>0</v>
      </c>
      <c r="M16" s="108"/>
      <c r="N16" s="108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7"/>
      <c r="AA16" s="117"/>
      <c r="AB16" s="117"/>
      <c r="AC16" s="117"/>
      <c r="AD16" s="113"/>
    </row>
    <row r="17" spans="1:30" x14ac:dyDescent="0.25">
      <c r="A17" s="110" t="s">
        <v>62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9">
        <f t="shared" ref="L17:L25" si="1">IF(H17="A",1+IF(I17="Q1",0.3,IF(I17="Q2",0.2,IF(I17="Q3",0.1,IF(I17="Q4",0,"")))),IF(H17="B",0.6,IF(H17="C",0.4)))*IF(J17="Staro",IF(K17=1,1,IF(K17=2,1,IF(K17=3,1,IF(K17=4,0.75,IF(K17=5,0.5,IF(K17&gt;5,(1/K17),"")))))),IF(J17="Novo",IF(K17=1,1,IF(K17=2,1,IF(K17=3,1,IF(K17=4,1,IF(K17=5,0.75,IF(K17=6,0.5,IF(K17=7,0.25,IF(K17&gt;7,(1/K17),""))))))))))</f>
        <v>0</v>
      </c>
      <c r="M17" s="108"/>
      <c r="N17" s="108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7"/>
      <c r="AA17" s="117"/>
      <c r="AB17" s="117"/>
      <c r="AC17" s="117"/>
      <c r="AD17" s="113"/>
    </row>
    <row r="18" spans="1:30" x14ac:dyDescent="0.25">
      <c r="A18" s="110" t="s">
        <v>63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9">
        <f t="shared" si="1"/>
        <v>0</v>
      </c>
      <c r="M18" s="108"/>
      <c r="N18" s="108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7"/>
      <c r="AA18" s="117"/>
      <c r="AB18" s="117"/>
      <c r="AC18" s="117"/>
      <c r="AD18" s="113"/>
    </row>
    <row r="19" spans="1:30" x14ac:dyDescent="0.25">
      <c r="A19" s="110" t="s">
        <v>64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>
        <f t="shared" si="1"/>
        <v>0</v>
      </c>
      <c r="M19" s="108"/>
      <c r="N19" s="108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7"/>
      <c r="AA19" s="117"/>
      <c r="AB19" s="117"/>
      <c r="AC19" s="117"/>
      <c r="AD19" s="113"/>
    </row>
    <row r="20" spans="1:30" x14ac:dyDescent="0.25">
      <c r="A20" s="110" t="s">
        <v>65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9">
        <f t="shared" si="1"/>
        <v>0</v>
      </c>
      <c r="M20" s="108"/>
      <c r="N20" s="108"/>
      <c r="O20" s="112"/>
      <c r="P20" s="112">
        <v>1</v>
      </c>
      <c r="Q20" s="112"/>
      <c r="R20" s="112"/>
      <c r="S20" s="112"/>
      <c r="T20" s="112"/>
      <c r="U20" s="112"/>
      <c r="V20" s="112"/>
      <c r="W20" s="112"/>
      <c r="X20" s="112"/>
      <c r="Y20" s="112"/>
      <c r="Z20" s="117"/>
      <c r="AA20" s="117"/>
      <c r="AB20" s="117"/>
      <c r="AC20" s="117"/>
      <c r="AD20" s="113"/>
    </row>
    <row r="21" spans="1:30" ht="15.6" customHeight="1" x14ac:dyDescent="0.25">
      <c r="A21" s="110" t="s">
        <v>66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9">
        <f t="shared" si="1"/>
        <v>0</v>
      </c>
      <c r="M21" s="108"/>
      <c r="N21" s="108"/>
      <c r="O21" s="112"/>
      <c r="P21" s="112">
        <v>0.6</v>
      </c>
      <c r="Q21" s="112"/>
      <c r="R21" s="112"/>
      <c r="S21" s="112"/>
      <c r="T21" s="112"/>
      <c r="U21" s="112"/>
      <c r="V21" s="112"/>
      <c r="W21" s="112"/>
      <c r="X21" s="112"/>
      <c r="Y21" s="112"/>
      <c r="Z21" s="117"/>
      <c r="AA21" s="117"/>
      <c r="AB21" s="117"/>
      <c r="AC21" s="117"/>
      <c r="AD21" s="113"/>
    </row>
    <row r="22" spans="1:30" x14ac:dyDescent="0.25">
      <c r="A22" s="110" t="s">
        <v>67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9">
        <f t="shared" si="1"/>
        <v>0</v>
      </c>
      <c r="M22" s="108"/>
      <c r="N22" s="108"/>
      <c r="O22" s="112"/>
      <c r="P22" s="112">
        <v>0.4</v>
      </c>
      <c r="Q22" s="112"/>
      <c r="R22" s="112"/>
      <c r="S22" s="112"/>
      <c r="T22" s="112"/>
      <c r="U22" s="112"/>
      <c r="V22" s="112"/>
      <c r="W22" s="112"/>
      <c r="X22" s="112"/>
      <c r="Y22" s="112"/>
      <c r="Z22" s="117"/>
      <c r="AA22" s="117"/>
      <c r="AB22" s="117"/>
      <c r="AC22" s="117"/>
      <c r="AD22" s="113"/>
    </row>
    <row r="23" spans="1:30" x14ac:dyDescent="0.25">
      <c r="A23" s="110" t="s">
        <v>81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9">
        <f t="shared" si="1"/>
        <v>0</v>
      </c>
      <c r="M23" s="108"/>
      <c r="N23" s="108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7"/>
      <c r="AA23" s="117"/>
      <c r="AB23" s="117"/>
      <c r="AC23" s="117"/>
      <c r="AD23" s="113"/>
    </row>
    <row r="24" spans="1:30" x14ac:dyDescent="0.25">
      <c r="A24" s="110" t="s">
        <v>82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9">
        <f t="shared" si="1"/>
        <v>0</v>
      </c>
      <c r="M24" s="108"/>
      <c r="N24" s="108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7"/>
      <c r="AA24" s="117"/>
      <c r="AB24" s="117"/>
      <c r="AC24" s="117"/>
      <c r="AD24" s="113"/>
    </row>
    <row r="25" spans="1:30" x14ac:dyDescent="0.25">
      <c r="A25" s="110" t="s">
        <v>203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9">
        <f t="shared" si="1"/>
        <v>0</v>
      </c>
      <c r="M25" s="108"/>
      <c r="N25" s="108"/>
      <c r="O25" s="112" t="s">
        <v>192</v>
      </c>
      <c r="P25" s="112" t="e">
        <f>IF(H3="A",1,IF(H3="B",0.6,IF(H3="C",0.4)))+IF(I3="Q1",0.3,IF(I3="Q2",0.2,IF(I3="Q3",0.1,IF(I3="Q4",0,""))))</f>
        <v>#VALUE!</v>
      </c>
      <c r="Q25" s="112"/>
      <c r="R25" s="112"/>
      <c r="S25" s="112"/>
      <c r="T25" s="112"/>
      <c r="U25" s="112"/>
      <c r="V25" s="112"/>
      <c r="W25" s="112"/>
      <c r="X25" s="112"/>
      <c r="Y25" s="112"/>
      <c r="Z25" s="117"/>
      <c r="AA25" s="117"/>
      <c r="AB25" s="117"/>
      <c r="AC25" s="117"/>
      <c r="AD25" s="113"/>
    </row>
    <row r="26" spans="1:30" ht="15.75" x14ac:dyDescent="0.25">
      <c r="A26" s="171" t="s">
        <v>186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3"/>
      <c r="L26" s="111" t="str">
        <f>IFERROR(IF(SUM(L16:L25)*0.75=0,"",SUM(L16:L25))*0.75,"")</f>
        <v/>
      </c>
      <c r="M26" s="108"/>
      <c r="N26" s="108"/>
      <c r="O26" s="112" t="s">
        <v>193</v>
      </c>
      <c r="P26" s="112" t="b">
        <f>IF(J3="Staro",IF(K3=1,1,IF(K3=2,1,IF(K3=3,1,IF(K3=4,0.75,IF(K3=5,0.5,IF(K3&gt;5,(1/K3),"")))))))</f>
        <v>0</v>
      </c>
      <c r="Q26" s="112"/>
      <c r="R26" s="112"/>
      <c r="S26" s="112"/>
      <c r="T26" s="112"/>
      <c r="U26" s="112"/>
      <c r="V26" s="112"/>
      <c r="W26" s="112"/>
      <c r="X26" s="112"/>
      <c r="Y26" s="112"/>
      <c r="Z26" s="117"/>
      <c r="AA26" s="117"/>
      <c r="AB26" s="117"/>
      <c r="AC26" s="117"/>
      <c r="AD26" s="113"/>
    </row>
    <row r="27" spans="1:30" ht="15.75" x14ac:dyDescent="0.25">
      <c r="A27" s="171" t="s">
        <v>187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3"/>
      <c r="L27" s="111" t="str">
        <f>IFERROR(IF(L13+L26*0.75=0,"",L13+L26),"")</f>
        <v/>
      </c>
      <c r="M27" s="108"/>
      <c r="N27" s="108"/>
      <c r="O27" s="112" t="s">
        <v>194</v>
      </c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7"/>
      <c r="AA27" s="117"/>
      <c r="AB27" s="117"/>
      <c r="AC27" s="117"/>
      <c r="AD27" s="113"/>
    </row>
    <row r="28" spans="1:30" x14ac:dyDescent="0.25"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7"/>
      <c r="AA28" s="117"/>
      <c r="AB28" s="117"/>
      <c r="AC28" s="117"/>
      <c r="AD28" s="113"/>
    </row>
    <row r="29" spans="1:30" x14ac:dyDescent="0.25">
      <c r="N29" s="112"/>
      <c r="O29" s="112"/>
      <c r="P29" s="112" t="b">
        <f>IF(J3="Novo",IF(K3=1,1,IF(K3=2,1,IF(K3=3,1,IF(K3=4,1,IF(K3=5,0.75,IF(K3=6,0.5,IF(K3=7,0.25,IF(K3&gt;7,(1/K3),"")))))))))</f>
        <v>0</v>
      </c>
      <c r="Q29" s="112"/>
      <c r="R29" s="112"/>
      <c r="S29" s="112"/>
      <c r="T29" s="112"/>
      <c r="U29" s="112"/>
      <c r="V29" s="112"/>
      <c r="W29" s="112"/>
      <c r="X29" s="112"/>
      <c r="Y29" s="112"/>
      <c r="Z29" s="117"/>
      <c r="AA29" s="117"/>
      <c r="AB29" s="117"/>
      <c r="AC29" s="117"/>
      <c r="AD29" s="113"/>
    </row>
    <row r="30" spans="1:30" x14ac:dyDescent="0.25"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7"/>
      <c r="AA30" s="117"/>
      <c r="AB30" s="117"/>
      <c r="AC30" s="117"/>
      <c r="AD30" s="113"/>
    </row>
    <row r="31" spans="1:30" x14ac:dyDescent="0.25"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7"/>
      <c r="AA31" s="117"/>
      <c r="AB31" s="117"/>
      <c r="AC31" s="117"/>
      <c r="AD31" s="113"/>
    </row>
    <row r="32" spans="1:30" x14ac:dyDescent="0.25">
      <c r="N32" s="112"/>
      <c r="O32" s="112"/>
      <c r="P32" s="112">
        <f>IF(H3="A",1+IF(I3="Q1",0.3,IF(I3="Q2",0.2,IF(I3="Q3",0.1,IF(I3="Q4",0,"")))),IF(H3="B",0.6,IF(H3="C",0.4)))*IF(J3="Staro",IF(K3=1,1,IF(K3=2,1,IF(K3=3,1,IF(K3=4,0.75,IF(K3=5,0.5,IF(K3&gt;5,(1/K3),"")))))))</f>
        <v>0</v>
      </c>
      <c r="Q32" s="112"/>
      <c r="R32" s="112"/>
      <c r="S32" s="112"/>
      <c r="T32" s="112"/>
      <c r="U32" s="112"/>
      <c r="V32" s="112"/>
      <c r="W32" s="112"/>
      <c r="X32" s="112"/>
      <c r="Y32" s="112"/>
      <c r="Z32" s="117"/>
      <c r="AA32" s="117"/>
      <c r="AB32" s="117"/>
      <c r="AC32" s="117"/>
      <c r="AD32" s="113"/>
    </row>
    <row r="33" spans="14:30" x14ac:dyDescent="0.25">
      <c r="N33" s="112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3"/>
    </row>
    <row r="34" spans="14:30" x14ac:dyDescent="0.25">
      <c r="N34" s="112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3"/>
    </row>
    <row r="35" spans="14:30" x14ac:dyDescent="0.25">
      <c r="N35" s="113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3"/>
    </row>
  </sheetData>
  <sheetProtection algorithmName="SHA-512" hashValue="tFQm1Jxw7Ku38xPP+h3iRvqZRb1lfs67HampiQwjIS76cGxp/3ZrP4CQZjdPZEPjAmnV5pilJkYP530gpXCpYg==" saltValue="vJyMWrkJD76JCIrOHgO28g==" spinCount="100000" sheet="1" selectLockedCells="1"/>
  <mergeCells count="5">
    <mergeCell ref="A26:K26"/>
    <mergeCell ref="A27:K27"/>
    <mergeCell ref="A13:K13"/>
    <mergeCell ref="A14:N14"/>
    <mergeCell ref="A1:N1"/>
  </mergeCells>
  <conditionalFormatting sqref="B2 A3:M3 L13:M13 B4:M12">
    <cfRule type="cellIs" dxfId="28" priority="16" operator="equal">
      <formula>""</formula>
    </cfRule>
  </conditionalFormatting>
  <conditionalFormatting sqref="A5 A7 A9 A11">
    <cfRule type="cellIs" dxfId="27" priority="13" operator="equal">
      <formula>""</formula>
    </cfRule>
  </conditionalFormatting>
  <conditionalFormatting sqref="B15">
    <cfRule type="cellIs" dxfId="26" priority="12" operator="equal">
      <formula>""</formula>
    </cfRule>
  </conditionalFormatting>
  <conditionalFormatting sqref="A18 A20 A22 A24 A16:E16 B17:E25 M16:M25">
    <cfRule type="cellIs" dxfId="25" priority="11" operator="equal">
      <formula>""</formula>
    </cfRule>
  </conditionalFormatting>
  <conditionalFormatting sqref="L26:M26">
    <cfRule type="cellIs" dxfId="24" priority="7" operator="equal">
      <formula>""</formula>
    </cfRule>
  </conditionalFormatting>
  <conditionalFormatting sqref="L27:M27">
    <cfRule type="cellIs" dxfId="23" priority="6" operator="equal">
      <formula>""</formula>
    </cfRule>
  </conditionalFormatting>
  <conditionalFormatting sqref="F16:L25">
    <cfRule type="cellIs" dxfId="22" priority="5" operator="equal">
      <formula>""</formula>
    </cfRule>
  </conditionalFormatting>
  <conditionalFormatting sqref="N3:N13">
    <cfRule type="cellIs" dxfId="21" priority="4" operator="equal">
      <formula>""</formula>
    </cfRule>
  </conditionalFormatting>
  <conditionalFormatting sqref="N16:N25">
    <cfRule type="cellIs" dxfId="20" priority="3" operator="equal">
      <formula>""</formula>
    </cfRule>
  </conditionalFormatting>
  <conditionalFormatting sqref="N26">
    <cfRule type="cellIs" dxfId="19" priority="2" operator="equal">
      <formula>""</formula>
    </cfRule>
  </conditionalFormatting>
  <conditionalFormatting sqref="N27">
    <cfRule type="cellIs" dxfId="18" priority="1" operator="equal">
      <formula>""</formula>
    </cfRule>
  </conditionalFormatting>
  <dataValidations count="9">
    <dataValidation allowBlank="1" showErrorMessage="1" prompt="Za prelazak u novi red unutar ćelije stisnite Alt+Enter" sqref="A2:E12 F2:M2 L3:M13 A13:K13 A26:M27 L16:L25 M15 G15:G25 G3:G12" xr:uid="{00000000-0002-0000-0200-000000000000}"/>
    <dataValidation type="whole" allowBlank="1" showErrorMessage="1" prompt="Za prelazak u novi red unutar ćelije stisnite Alt+Enter" sqref="K16:K25 K3:K12" xr:uid="{00000000-0002-0000-0200-000001000000}">
      <formula1>1</formula1>
      <formula2>100</formula2>
    </dataValidation>
    <dataValidation type="list" allowBlank="1" showErrorMessage="1" prompt="Za prelazak u novi red unutar ćelije stisnite Alt+Enter" sqref="H3:H12 H16:H25" xr:uid="{00000000-0002-0000-0200-000002000000}">
      <formula1>$Q$2:$Q$6</formula1>
    </dataValidation>
    <dataValidation type="list" allowBlank="1" showErrorMessage="1" prompt="Za prelazak u novi red unutar ćelije stisnite Alt+Enter" sqref="F16:F25" xr:uid="{00000000-0002-0000-0200-000003000000}">
      <formula1>$S$2:$S$7</formula1>
    </dataValidation>
    <dataValidation allowBlank="1" showErrorMessage="1" sqref="A15:E25 H15:L15 F15 M16:M25" xr:uid="{00000000-0002-0000-0200-000004000000}"/>
    <dataValidation type="list" allowBlank="1" showErrorMessage="1" prompt="Za prelazak u novi red unutar ćelije stisnite Alt+Enter" sqref="I3:I12" xr:uid="{00000000-0002-0000-0200-000005000000}">
      <formula1>$P$1:$P$5</formula1>
    </dataValidation>
    <dataValidation type="list" allowBlank="1" showErrorMessage="1" prompt="Za prelazak u novi red unutar ćelije stisnite Alt+Enter" sqref="J3:J12 J16:J25" xr:uid="{00000000-0002-0000-0200-000006000000}">
      <formula1>$T$2:$T$4</formula1>
    </dataValidation>
    <dataValidation type="list" allowBlank="1" showErrorMessage="1" prompt="Za prelazak u novi red unutar ćelije stisnite Alt+Enter" sqref="I16:I25" xr:uid="{00000000-0002-0000-0200-000007000000}">
      <formula1>$P$2:$P$6</formula1>
    </dataValidation>
    <dataValidation type="list" allowBlank="1" showErrorMessage="1" prompt="Za prelazak u novi red unutar ćelije stisnite Alt+Enter" sqref="F3:F12" xr:uid="{00000000-0002-0000-0200-000008000000}">
      <formula1>$S$1:$S$7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5"/>
  <sheetViews>
    <sheetView showGridLines="0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5" customWidth="1"/>
    <col min="2" max="13" width="7" style="65" customWidth="1"/>
    <col min="14" max="26" width="9.140625" style="65"/>
    <col min="27" max="27" width="7.85546875" style="65" customWidth="1"/>
    <col min="28" max="16384" width="9.140625" style="65"/>
  </cols>
  <sheetData>
    <row r="1" spans="1:13" x14ac:dyDescent="0.25">
      <c r="A1" s="183" t="s">
        <v>74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x14ac:dyDescent="0.25">
      <c r="A2" s="183" t="s">
        <v>108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15" customHeight="1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x14ac:dyDescent="0.2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5" spans="1:13" x14ac:dyDescent="0.25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3" x14ac:dyDescent="0.2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7" spans="1:13" x14ac:dyDescent="0.25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</row>
    <row r="8" spans="1:13" x14ac:dyDescent="0.25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9" spans="1:13" x14ac:dyDescent="0.25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</row>
    <row r="10" spans="1:13" x14ac:dyDescent="0.25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</row>
    <row r="11" spans="1:13" x14ac:dyDescent="0.25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x14ac:dyDescent="0.25">
      <c r="A12" s="185" t="s">
        <v>207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</row>
    <row r="13" spans="1:13" x14ac:dyDescent="0.25">
      <c r="A13" s="186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8"/>
    </row>
    <row r="14" spans="1:13" x14ac:dyDescent="0.25">
      <c r="A14" s="189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1"/>
    </row>
    <row r="15" spans="1:13" x14ac:dyDescent="0.25">
      <c r="A15" s="189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1"/>
    </row>
    <row r="16" spans="1:13" x14ac:dyDescent="0.25">
      <c r="A16" s="189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1"/>
    </row>
    <row r="17" spans="1:13" x14ac:dyDescent="0.25">
      <c r="A17" s="189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1"/>
    </row>
    <row r="18" spans="1:13" x14ac:dyDescent="0.25">
      <c r="A18" s="189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1"/>
    </row>
    <row r="19" spans="1:13" x14ac:dyDescent="0.25">
      <c r="A19" s="189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1"/>
    </row>
    <row r="20" spans="1:13" x14ac:dyDescent="0.25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1"/>
    </row>
    <row r="21" spans="1:13" ht="15" customHeight="1" x14ac:dyDescent="0.25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4"/>
    </row>
    <row r="22" spans="1:13" x14ac:dyDescent="0.25">
      <c r="A22" s="183" t="s">
        <v>109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</row>
    <row r="23" spans="1:13" ht="15" customHeight="1" x14ac:dyDescent="0.25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</row>
    <row r="24" spans="1:13" x14ac:dyDescent="0.25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</row>
    <row r="25" spans="1:13" x14ac:dyDescent="0.25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</row>
    <row r="26" spans="1:13" x14ac:dyDescent="0.2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</row>
    <row r="27" spans="1:13" x14ac:dyDescent="0.2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</row>
    <row r="28" spans="1:13" x14ac:dyDescent="0.25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</row>
    <row r="29" spans="1:13" ht="153" customHeight="1" x14ac:dyDescent="0.25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</row>
    <row r="30" spans="1:13" x14ac:dyDescent="0.25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</row>
    <row r="31" spans="1:13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x14ac:dyDescent="0.2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</row>
    <row r="33" spans="1:27" x14ac:dyDescent="0.25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</row>
    <row r="34" spans="1:27" x14ac:dyDescent="0.25">
      <c r="A34" s="183" t="s">
        <v>110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</row>
    <row r="35" spans="1:27" x14ac:dyDescent="0.25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</row>
    <row r="36" spans="1:27" x14ac:dyDescent="0.25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AA36" s="103">
        <f>A35</f>
        <v>0</v>
      </c>
    </row>
    <row r="37" spans="1:27" x14ac:dyDescent="0.25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</row>
    <row r="38" spans="1:27" x14ac:dyDescent="0.25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</row>
    <row r="39" spans="1:27" x14ac:dyDescent="0.25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</row>
    <row r="40" spans="1:27" x14ac:dyDescent="0.25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</row>
    <row r="41" spans="1:27" x14ac:dyDescent="0.25">
      <c r="A41" s="184" t="s">
        <v>98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</row>
    <row r="42" spans="1:27" ht="15" customHeight="1" x14ac:dyDescent="0.25">
      <c r="A42" s="41" t="s">
        <v>57</v>
      </c>
      <c r="B42" s="179" t="s">
        <v>79</v>
      </c>
      <c r="C42" s="180"/>
      <c r="D42" s="180"/>
      <c r="E42" s="180"/>
      <c r="F42" s="181"/>
      <c r="G42" s="179" t="s">
        <v>80</v>
      </c>
      <c r="H42" s="180"/>
      <c r="I42" s="180"/>
      <c r="J42" s="180"/>
      <c r="K42" s="180"/>
      <c r="L42" s="180"/>
      <c r="M42" s="181"/>
    </row>
    <row r="43" spans="1:27" x14ac:dyDescent="0.25">
      <c r="A43" s="41" t="s">
        <v>58</v>
      </c>
      <c r="B43" s="179"/>
      <c r="C43" s="180"/>
      <c r="D43" s="180"/>
      <c r="E43" s="180"/>
      <c r="F43" s="181"/>
      <c r="G43" s="179"/>
      <c r="H43" s="180"/>
      <c r="I43" s="180"/>
      <c r="J43" s="180"/>
      <c r="K43" s="180"/>
      <c r="L43" s="180"/>
      <c r="M43" s="181"/>
    </row>
    <row r="44" spans="1:27" x14ac:dyDescent="0.25">
      <c r="A44" s="41" t="s">
        <v>62</v>
      </c>
      <c r="B44" s="179"/>
      <c r="C44" s="180"/>
      <c r="D44" s="180"/>
      <c r="E44" s="180"/>
      <c r="F44" s="181"/>
      <c r="G44" s="179"/>
      <c r="H44" s="180"/>
      <c r="I44" s="180"/>
      <c r="J44" s="180"/>
      <c r="K44" s="180"/>
      <c r="L44" s="180"/>
      <c r="M44" s="181"/>
    </row>
    <row r="45" spans="1:27" x14ac:dyDescent="0.25">
      <c r="A45" s="41" t="s">
        <v>63</v>
      </c>
      <c r="B45" s="179"/>
      <c r="C45" s="180"/>
      <c r="D45" s="180"/>
      <c r="E45" s="180"/>
      <c r="F45" s="181"/>
      <c r="G45" s="179"/>
      <c r="H45" s="180"/>
      <c r="I45" s="180"/>
      <c r="J45" s="180"/>
      <c r="K45" s="180"/>
      <c r="L45" s="180"/>
      <c r="M45" s="181"/>
    </row>
    <row r="46" spans="1:27" x14ac:dyDescent="0.25">
      <c r="A46" s="46" t="s">
        <v>64</v>
      </c>
      <c r="B46" s="179"/>
      <c r="C46" s="180"/>
      <c r="D46" s="180"/>
      <c r="E46" s="180"/>
      <c r="F46" s="181"/>
      <c r="G46" s="179"/>
      <c r="H46" s="180"/>
      <c r="I46" s="180"/>
      <c r="J46" s="180"/>
      <c r="K46" s="180"/>
      <c r="L46" s="180"/>
      <c r="M46" s="181"/>
    </row>
    <row r="47" spans="1:27" x14ac:dyDescent="0.25">
      <c r="A47" s="41" t="s">
        <v>65</v>
      </c>
      <c r="B47" s="179"/>
      <c r="C47" s="180"/>
      <c r="D47" s="180"/>
      <c r="E47" s="180"/>
      <c r="F47" s="181"/>
      <c r="G47" s="179"/>
      <c r="H47" s="180"/>
      <c r="I47" s="180"/>
      <c r="J47" s="180"/>
      <c r="K47" s="180"/>
      <c r="L47" s="180"/>
      <c r="M47" s="181"/>
    </row>
    <row r="48" spans="1:27" x14ac:dyDescent="0.25">
      <c r="A48" s="41" t="s">
        <v>66</v>
      </c>
      <c r="B48" s="179"/>
      <c r="C48" s="180"/>
      <c r="D48" s="180"/>
      <c r="E48" s="180"/>
      <c r="F48" s="181"/>
      <c r="G48" s="179"/>
      <c r="H48" s="180"/>
      <c r="I48" s="180"/>
      <c r="J48" s="180"/>
      <c r="K48" s="180"/>
      <c r="L48" s="180"/>
      <c r="M48" s="181"/>
    </row>
    <row r="49" spans="1:13" x14ac:dyDescent="0.25">
      <c r="A49" s="41" t="s">
        <v>67</v>
      </c>
      <c r="B49" s="179"/>
      <c r="C49" s="180"/>
      <c r="D49" s="180"/>
      <c r="E49" s="180"/>
      <c r="F49" s="181"/>
      <c r="G49" s="179"/>
      <c r="H49" s="180"/>
      <c r="I49" s="180"/>
      <c r="J49" s="180"/>
      <c r="K49" s="180"/>
      <c r="L49" s="180"/>
      <c r="M49" s="181"/>
    </row>
    <row r="50" spans="1:13" x14ac:dyDescent="0.25">
      <c r="A50" s="41" t="s">
        <v>81</v>
      </c>
      <c r="B50" s="179"/>
      <c r="C50" s="180"/>
      <c r="D50" s="180"/>
      <c r="E50" s="180"/>
      <c r="F50" s="181"/>
      <c r="G50" s="179"/>
      <c r="H50" s="180"/>
      <c r="I50" s="180"/>
      <c r="J50" s="180"/>
      <c r="K50" s="180"/>
      <c r="L50" s="180"/>
      <c r="M50" s="181"/>
    </row>
    <row r="51" spans="1:13" x14ac:dyDescent="0.25">
      <c r="A51" s="41" t="s">
        <v>82</v>
      </c>
      <c r="B51" s="179"/>
      <c r="C51" s="180"/>
      <c r="D51" s="180"/>
      <c r="E51" s="180"/>
      <c r="F51" s="181"/>
      <c r="G51" s="179"/>
      <c r="H51" s="180"/>
      <c r="I51" s="180"/>
      <c r="J51" s="180"/>
      <c r="K51" s="180"/>
      <c r="L51" s="180"/>
      <c r="M51" s="181"/>
    </row>
    <row r="52" spans="1:13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7"/>
      <c r="K52" s="7"/>
      <c r="L52" s="7"/>
      <c r="M52" s="7"/>
    </row>
    <row r="53" spans="1:13" x14ac:dyDescent="0.25">
      <c r="A53" s="67"/>
      <c r="B53" s="67"/>
      <c r="C53" s="67"/>
      <c r="D53" s="68"/>
      <c r="E53" s="68"/>
      <c r="F53" s="68"/>
      <c r="G53" s="68"/>
      <c r="H53" s="69"/>
      <c r="I53" s="69"/>
      <c r="J53" s="7"/>
      <c r="K53" s="7"/>
      <c r="L53" s="7"/>
      <c r="M53" s="7"/>
    </row>
    <row r="54" spans="1:13" x14ac:dyDescent="0.25">
      <c r="A54" s="67"/>
      <c r="B54" s="67"/>
      <c r="C54" s="67"/>
      <c r="D54" s="68"/>
      <c r="E54" s="68"/>
      <c r="F54" s="68"/>
      <c r="G54" s="68"/>
      <c r="H54" s="69"/>
      <c r="I54" s="69"/>
      <c r="J54" s="7"/>
      <c r="K54" s="7"/>
      <c r="L54" s="7"/>
      <c r="M54" s="7"/>
    </row>
    <row r="55" spans="1:13" x14ac:dyDescent="0.25">
      <c r="A55" s="70"/>
      <c r="B55" s="70"/>
      <c r="C55" s="70"/>
      <c r="D55" s="70"/>
      <c r="E55" s="70"/>
      <c r="F55" s="70"/>
      <c r="G55" s="70"/>
      <c r="H55" s="71"/>
      <c r="I55" s="71"/>
      <c r="J55" s="7"/>
      <c r="K55" s="7"/>
      <c r="L55" s="7"/>
      <c r="M55" s="7"/>
    </row>
  </sheetData>
  <mergeCells count="30">
    <mergeCell ref="A22:M22"/>
    <mergeCell ref="A1:M1"/>
    <mergeCell ref="A2:M2"/>
    <mergeCell ref="A3:M11"/>
    <mergeCell ref="A12:M12"/>
    <mergeCell ref="A13:M21"/>
    <mergeCell ref="A23:M33"/>
    <mergeCell ref="A34:M34"/>
    <mergeCell ref="A35:M40"/>
    <mergeCell ref="A41:M41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48:F48"/>
    <mergeCell ref="G48:M48"/>
    <mergeCell ref="B49:F49"/>
    <mergeCell ref="G49:M49"/>
    <mergeCell ref="B50:F50"/>
    <mergeCell ref="G50:M50"/>
    <mergeCell ref="B51:F51"/>
    <mergeCell ref="G51:M5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qref="H55:I55 A52:I54 A55" xr:uid="{00000000-0002-0000-0300-000000000000}"/>
    <dataValidation allowBlank="1" showInputMessage="1" showErrorMessage="1" prompt="Za prelazak u novi red unutar ćelije stisnite Alt+Enter." sqref="B3:M11 A3:A13" xr:uid="{00000000-0002-0000-0300-000001000000}"/>
    <dataValidation allowBlank="1" showInputMessage="1" showErrorMessage="1" prompt="Za prelazak u novi red unutar ćelije stisnite Alt+Enter_x000a_" sqref="A23:M33 A35:M40" xr:uid="{00000000-0002-0000-03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F50"/>
  <sheetViews>
    <sheetView showGridLines="0" zoomScaleNormal="100" zoomScaleSheetLayoutView="130" workbookViewId="0">
      <selection activeCell="F8" sqref="F8"/>
    </sheetView>
  </sheetViews>
  <sheetFormatPr defaultColWidth="9.140625" defaultRowHeight="15" x14ac:dyDescent="0.25"/>
  <cols>
    <col min="1" max="1" width="9.42578125" style="31" customWidth="1"/>
    <col min="2" max="2" width="11.85546875" style="31" customWidth="1"/>
    <col min="3" max="3" width="22.42578125" style="11" customWidth="1"/>
    <col min="4" max="4" width="14.42578125" style="16" customWidth="1"/>
    <col min="5" max="5" width="15.140625" style="16" customWidth="1"/>
    <col min="6" max="6" width="13.5703125" style="17" customWidth="1"/>
    <col min="7" max="16384" width="9.140625" style="11"/>
  </cols>
  <sheetData>
    <row r="1" spans="1:6" ht="15" customHeight="1" x14ac:dyDescent="0.25">
      <c r="A1" s="201" t="s">
        <v>116</v>
      </c>
      <c r="B1" s="202"/>
      <c r="C1" s="202"/>
      <c r="D1" s="202"/>
      <c r="E1" s="202"/>
      <c r="F1" s="203"/>
    </row>
    <row r="2" spans="1:6" ht="17.25" customHeight="1" x14ac:dyDescent="0.25">
      <c r="A2" s="204" t="s">
        <v>78</v>
      </c>
      <c r="B2" s="204"/>
      <c r="C2" s="204"/>
      <c r="D2" s="205" t="s">
        <v>14</v>
      </c>
      <c r="E2" s="205"/>
      <c r="F2" s="119">
        <f>SUM(F8:F46)</f>
        <v>0</v>
      </c>
    </row>
    <row r="3" spans="1:6" ht="17.25" customHeight="1" x14ac:dyDescent="0.25">
      <c r="A3" s="204"/>
      <c r="B3" s="204"/>
      <c r="C3" s="204"/>
      <c r="D3" s="206" t="s">
        <v>9</v>
      </c>
      <c r="E3" s="207"/>
      <c r="F3" s="120">
        <f>SUMIF(B$8:B$46,D3,F$8:F$46)</f>
        <v>0</v>
      </c>
    </row>
    <row r="4" spans="1:6" ht="17.25" customHeight="1" x14ac:dyDescent="0.25">
      <c r="A4" s="204"/>
      <c r="B4" s="204"/>
      <c r="C4" s="204"/>
      <c r="D4" s="206" t="s">
        <v>75</v>
      </c>
      <c r="E4" s="207"/>
      <c r="F4" s="120">
        <f>SUMIF(B$8:B$46,D4,F$8:F$46)</f>
        <v>0</v>
      </c>
    </row>
    <row r="5" spans="1:6" ht="17.25" customHeight="1" x14ac:dyDescent="0.25">
      <c r="A5" s="204"/>
      <c r="B5" s="204"/>
      <c r="C5" s="204"/>
      <c r="D5" s="206" t="s">
        <v>76</v>
      </c>
      <c r="E5" s="207"/>
      <c r="F5" s="120">
        <f>SUMIF(B$8:B$46,D5,F$8:F$46)</f>
        <v>0</v>
      </c>
    </row>
    <row r="6" spans="1:6" ht="17.25" customHeight="1" x14ac:dyDescent="0.25">
      <c r="A6" s="204"/>
      <c r="B6" s="204"/>
      <c r="C6" s="204"/>
      <c r="D6" s="206" t="s">
        <v>77</v>
      </c>
      <c r="E6" s="207"/>
      <c r="F6" s="120">
        <f>SUMIF(B$8:B$46,D6,F$8:F$46)</f>
        <v>0</v>
      </c>
    </row>
    <row r="7" spans="1:6" ht="30" x14ac:dyDescent="0.25">
      <c r="A7" s="14" t="s">
        <v>0</v>
      </c>
      <c r="B7" s="14" t="s">
        <v>1</v>
      </c>
      <c r="C7" s="198" t="s">
        <v>112</v>
      </c>
      <c r="D7" s="199"/>
      <c r="E7" s="200"/>
      <c r="F7" s="15" t="s">
        <v>229</v>
      </c>
    </row>
    <row r="8" spans="1:6" s="13" customFormat="1" x14ac:dyDescent="0.25">
      <c r="A8" s="19"/>
      <c r="B8" s="12"/>
      <c r="C8" s="143"/>
      <c r="D8" s="144"/>
      <c r="E8" s="145"/>
      <c r="F8" s="121"/>
    </row>
    <row r="9" spans="1:6" s="13" customFormat="1" x14ac:dyDescent="0.25">
      <c r="A9" s="19"/>
      <c r="B9" s="12"/>
      <c r="C9" s="143"/>
      <c r="D9" s="144"/>
      <c r="E9" s="145"/>
      <c r="F9" s="121"/>
    </row>
    <row r="10" spans="1:6" s="13" customFormat="1" x14ac:dyDescent="0.25">
      <c r="A10" s="19" t="str">
        <f t="shared" ref="A10:A46" si="0">IF(B10&lt;&gt;"",A9+1,"")</f>
        <v/>
      </c>
      <c r="B10" s="12"/>
      <c r="C10" s="143"/>
      <c r="D10" s="144"/>
      <c r="E10" s="145"/>
      <c r="F10" s="122"/>
    </row>
    <row r="11" spans="1:6" s="13" customFormat="1" x14ac:dyDescent="0.25">
      <c r="A11" s="19" t="str">
        <f t="shared" si="0"/>
        <v/>
      </c>
      <c r="B11" s="12"/>
      <c r="C11" s="143"/>
      <c r="D11" s="144"/>
      <c r="E11" s="145"/>
      <c r="F11" s="122"/>
    </row>
    <row r="12" spans="1:6" s="13" customFormat="1" x14ac:dyDescent="0.25">
      <c r="A12" s="19" t="str">
        <f t="shared" si="0"/>
        <v/>
      </c>
      <c r="B12" s="12"/>
      <c r="C12" s="143"/>
      <c r="D12" s="144"/>
      <c r="E12" s="145"/>
      <c r="F12" s="122"/>
    </row>
    <row r="13" spans="1:6" s="13" customFormat="1" x14ac:dyDescent="0.25">
      <c r="A13" s="19" t="str">
        <f t="shared" si="0"/>
        <v/>
      </c>
      <c r="B13" s="12"/>
      <c r="C13" s="143"/>
      <c r="D13" s="144"/>
      <c r="E13" s="145"/>
      <c r="F13" s="122"/>
    </row>
    <row r="14" spans="1:6" s="13" customFormat="1" x14ac:dyDescent="0.25">
      <c r="A14" s="19" t="str">
        <f t="shared" si="0"/>
        <v/>
      </c>
      <c r="B14" s="12"/>
      <c r="C14" s="143"/>
      <c r="D14" s="144"/>
      <c r="E14" s="145"/>
      <c r="F14" s="122"/>
    </row>
    <row r="15" spans="1:6" s="13" customFormat="1" x14ac:dyDescent="0.25">
      <c r="A15" s="19" t="str">
        <f t="shared" si="0"/>
        <v/>
      </c>
      <c r="B15" s="12"/>
      <c r="C15" s="143"/>
      <c r="D15" s="144"/>
      <c r="E15" s="145"/>
      <c r="F15" s="122"/>
    </row>
    <row r="16" spans="1:6" s="13" customFormat="1" x14ac:dyDescent="0.25">
      <c r="A16" s="19" t="str">
        <f t="shared" si="0"/>
        <v/>
      </c>
      <c r="B16" s="12"/>
      <c r="C16" s="143"/>
      <c r="D16" s="144"/>
      <c r="E16" s="145"/>
      <c r="F16" s="122"/>
    </row>
    <row r="17" spans="1:6" s="13" customFormat="1" x14ac:dyDescent="0.25">
      <c r="A17" s="19" t="str">
        <f t="shared" si="0"/>
        <v/>
      </c>
      <c r="B17" s="12"/>
      <c r="C17" s="143"/>
      <c r="D17" s="144"/>
      <c r="E17" s="145"/>
      <c r="F17" s="122"/>
    </row>
    <row r="18" spans="1:6" s="13" customFormat="1" x14ac:dyDescent="0.25">
      <c r="A18" s="19" t="str">
        <f t="shared" si="0"/>
        <v/>
      </c>
      <c r="B18" s="12"/>
      <c r="C18" s="143"/>
      <c r="D18" s="144"/>
      <c r="E18" s="145"/>
      <c r="F18" s="122"/>
    </row>
    <row r="19" spans="1:6" s="13" customFormat="1" x14ac:dyDescent="0.25">
      <c r="A19" s="19" t="str">
        <f t="shared" si="0"/>
        <v/>
      </c>
      <c r="B19" s="12"/>
      <c r="C19" s="143"/>
      <c r="D19" s="144"/>
      <c r="E19" s="145"/>
      <c r="F19" s="122"/>
    </row>
    <row r="20" spans="1:6" s="13" customFormat="1" x14ac:dyDescent="0.25">
      <c r="A20" s="19" t="str">
        <f t="shared" si="0"/>
        <v/>
      </c>
      <c r="B20" s="12"/>
      <c r="C20" s="143"/>
      <c r="D20" s="144"/>
      <c r="E20" s="145"/>
      <c r="F20" s="121"/>
    </row>
    <row r="21" spans="1:6" s="13" customFormat="1" x14ac:dyDescent="0.25">
      <c r="A21" s="19" t="str">
        <f t="shared" si="0"/>
        <v/>
      </c>
      <c r="B21" s="12"/>
      <c r="C21" s="143"/>
      <c r="D21" s="144"/>
      <c r="E21" s="145"/>
      <c r="F21" s="121"/>
    </row>
    <row r="22" spans="1:6" s="13" customFormat="1" x14ac:dyDescent="0.25">
      <c r="A22" s="19" t="str">
        <f t="shared" si="0"/>
        <v/>
      </c>
      <c r="B22" s="12"/>
      <c r="C22" s="143"/>
      <c r="D22" s="144"/>
      <c r="E22" s="145"/>
      <c r="F22" s="121"/>
    </row>
    <row r="23" spans="1:6" s="13" customFormat="1" x14ac:dyDescent="0.25">
      <c r="A23" s="19" t="str">
        <f t="shared" si="0"/>
        <v/>
      </c>
      <c r="B23" s="12"/>
      <c r="C23" s="143"/>
      <c r="D23" s="144"/>
      <c r="E23" s="145"/>
      <c r="F23" s="121"/>
    </row>
    <row r="24" spans="1:6" s="13" customFormat="1" x14ac:dyDescent="0.25">
      <c r="A24" s="19" t="str">
        <f t="shared" si="0"/>
        <v/>
      </c>
      <c r="B24" s="12"/>
      <c r="C24" s="143"/>
      <c r="D24" s="144"/>
      <c r="E24" s="145"/>
      <c r="F24" s="121"/>
    </row>
    <row r="25" spans="1:6" s="13" customFormat="1" x14ac:dyDescent="0.25">
      <c r="A25" s="19" t="str">
        <f t="shared" si="0"/>
        <v/>
      </c>
      <c r="B25" s="12"/>
      <c r="C25" s="143"/>
      <c r="D25" s="144"/>
      <c r="E25" s="145"/>
      <c r="F25" s="121"/>
    </row>
    <row r="26" spans="1:6" s="13" customFormat="1" x14ac:dyDescent="0.25">
      <c r="A26" s="19" t="str">
        <f t="shared" si="0"/>
        <v/>
      </c>
      <c r="B26" s="12"/>
      <c r="C26" s="143"/>
      <c r="D26" s="144"/>
      <c r="E26" s="145"/>
      <c r="F26" s="121"/>
    </row>
    <row r="27" spans="1:6" s="13" customFormat="1" x14ac:dyDescent="0.25">
      <c r="A27" s="19" t="str">
        <f t="shared" si="0"/>
        <v/>
      </c>
      <c r="B27" s="12"/>
      <c r="C27" s="143"/>
      <c r="D27" s="144"/>
      <c r="E27" s="145"/>
      <c r="F27" s="121"/>
    </row>
    <row r="28" spans="1:6" s="13" customFormat="1" x14ac:dyDescent="0.25">
      <c r="A28" s="19" t="str">
        <f t="shared" si="0"/>
        <v/>
      </c>
      <c r="B28" s="12"/>
      <c r="C28" s="143"/>
      <c r="D28" s="144"/>
      <c r="E28" s="145"/>
      <c r="F28" s="121"/>
    </row>
    <row r="29" spans="1:6" s="13" customFormat="1" x14ac:dyDescent="0.25">
      <c r="A29" s="19" t="str">
        <f t="shared" si="0"/>
        <v/>
      </c>
      <c r="B29" s="12"/>
      <c r="C29" s="143"/>
      <c r="D29" s="144"/>
      <c r="E29" s="145"/>
      <c r="F29" s="121"/>
    </row>
    <row r="30" spans="1:6" s="13" customFormat="1" x14ac:dyDescent="0.25">
      <c r="A30" s="19" t="str">
        <f t="shared" si="0"/>
        <v/>
      </c>
      <c r="B30" s="12"/>
      <c r="C30" s="143"/>
      <c r="D30" s="144"/>
      <c r="E30" s="145"/>
      <c r="F30" s="121"/>
    </row>
    <row r="31" spans="1:6" s="13" customFormat="1" x14ac:dyDescent="0.25">
      <c r="A31" s="19" t="str">
        <f t="shared" si="0"/>
        <v/>
      </c>
      <c r="B31" s="12"/>
      <c r="C31" s="143"/>
      <c r="D31" s="144"/>
      <c r="E31" s="145"/>
      <c r="F31" s="121"/>
    </row>
    <row r="32" spans="1:6" s="13" customFormat="1" x14ac:dyDescent="0.25">
      <c r="A32" s="19" t="str">
        <f t="shared" si="0"/>
        <v/>
      </c>
      <c r="B32" s="12"/>
      <c r="C32" s="143"/>
      <c r="D32" s="144"/>
      <c r="E32" s="145"/>
      <c r="F32" s="121"/>
    </row>
    <row r="33" spans="1:6" s="13" customFormat="1" x14ac:dyDescent="0.25">
      <c r="A33" s="19" t="str">
        <f t="shared" si="0"/>
        <v/>
      </c>
      <c r="B33" s="12"/>
      <c r="C33" s="143"/>
      <c r="D33" s="144"/>
      <c r="E33" s="145"/>
      <c r="F33" s="121"/>
    </row>
    <row r="34" spans="1:6" s="13" customFormat="1" x14ac:dyDescent="0.25">
      <c r="A34" s="19" t="str">
        <f t="shared" si="0"/>
        <v/>
      </c>
      <c r="B34" s="12"/>
      <c r="C34" s="143"/>
      <c r="D34" s="144"/>
      <c r="E34" s="145"/>
      <c r="F34" s="121"/>
    </row>
    <row r="35" spans="1:6" s="13" customFormat="1" x14ac:dyDescent="0.25">
      <c r="A35" s="19" t="str">
        <f t="shared" si="0"/>
        <v/>
      </c>
      <c r="B35" s="12"/>
      <c r="C35" s="143"/>
      <c r="D35" s="144"/>
      <c r="E35" s="145"/>
      <c r="F35" s="121"/>
    </row>
    <row r="36" spans="1:6" s="13" customFormat="1" x14ac:dyDescent="0.25">
      <c r="A36" s="19" t="str">
        <f t="shared" si="0"/>
        <v/>
      </c>
      <c r="B36" s="12"/>
      <c r="C36" s="143"/>
      <c r="D36" s="144"/>
      <c r="E36" s="145"/>
      <c r="F36" s="121"/>
    </row>
    <row r="37" spans="1:6" s="13" customFormat="1" x14ac:dyDescent="0.25">
      <c r="A37" s="19" t="str">
        <f t="shared" si="0"/>
        <v/>
      </c>
      <c r="B37" s="12"/>
      <c r="C37" s="143"/>
      <c r="D37" s="144"/>
      <c r="E37" s="145"/>
      <c r="F37" s="121"/>
    </row>
    <row r="38" spans="1:6" s="13" customFormat="1" x14ac:dyDescent="0.25">
      <c r="A38" s="19" t="str">
        <f t="shared" si="0"/>
        <v/>
      </c>
      <c r="B38" s="12"/>
      <c r="C38" s="143"/>
      <c r="D38" s="144"/>
      <c r="E38" s="145"/>
      <c r="F38" s="121"/>
    </row>
    <row r="39" spans="1:6" s="13" customFormat="1" x14ac:dyDescent="0.25">
      <c r="A39" s="19" t="str">
        <f t="shared" si="0"/>
        <v/>
      </c>
      <c r="B39" s="12"/>
      <c r="C39" s="143"/>
      <c r="D39" s="144"/>
      <c r="E39" s="145"/>
      <c r="F39" s="121"/>
    </row>
    <row r="40" spans="1:6" s="13" customFormat="1" x14ac:dyDescent="0.25">
      <c r="A40" s="19" t="str">
        <f t="shared" si="0"/>
        <v/>
      </c>
      <c r="B40" s="12"/>
      <c r="C40" s="143"/>
      <c r="D40" s="144"/>
      <c r="E40" s="145"/>
      <c r="F40" s="121"/>
    </row>
    <row r="41" spans="1:6" s="13" customFormat="1" x14ac:dyDescent="0.25">
      <c r="A41" s="19" t="str">
        <f t="shared" si="0"/>
        <v/>
      </c>
      <c r="B41" s="12"/>
      <c r="C41" s="143"/>
      <c r="D41" s="144"/>
      <c r="E41" s="145"/>
      <c r="F41" s="121"/>
    </row>
    <row r="42" spans="1:6" s="13" customFormat="1" x14ac:dyDescent="0.25">
      <c r="A42" s="19" t="str">
        <f t="shared" si="0"/>
        <v/>
      </c>
      <c r="B42" s="12"/>
      <c r="C42" s="143"/>
      <c r="D42" s="144"/>
      <c r="E42" s="145"/>
      <c r="F42" s="121"/>
    </row>
    <row r="43" spans="1:6" s="13" customFormat="1" x14ac:dyDescent="0.25">
      <c r="A43" s="19" t="str">
        <f t="shared" si="0"/>
        <v/>
      </c>
      <c r="B43" s="12"/>
      <c r="C43" s="143"/>
      <c r="D43" s="144"/>
      <c r="E43" s="145"/>
      <c r="F43" s="121"/>
    </row>
    <row r="44" spans="1:6" s="13" customFormat="1" x14ac:dyDescent="0.25">
      <c r="A44" s="19" t="str">
        <f t="shared" si="0"/>
        <v/>
      </c>
      <c r="B44" s="12"/>
      <c r="C44" s="143"/>
      <c r="D44" s="144"/>
      <c r="E44" s="145"/>
      <c r="F44" s="121"/>
    </row>
    <row r="45" spans="1:6" s="13" customFormat="1" x14ac:dyDescent="0.25">
      <c r="A45" s="19" t="str">
        <f t="shared" si="0"/>
        <v/>
      </c>
      <c r="B45" s="12"/>
      <c r="C45" s="143"/>
      <c r="D45" s="144"/>
      <c r="E45" s="145"/>
      <c r="F45" s="121"/>
    </row>
    <row r="46" spans="1:6" s="13" customFormat="1" x14ac:dyDescent="0.25">
      <c r="A46" s="19" t="str">
        <f t="shared" si="0"/>
        <v/>
      </c>
      <c r="B46" s="12"/>
      <c r="C46" s="143"/>
      <c r="D46" s="144"/>
      <c r="E46" s="145"/>
      <c r="F46" s="121"/>
    </row>
    <row r="48" spans="1:6" x14ac:dyDescent="0.25">
      <c r="A48" s="196"/>
      <c r="B48" s="196"/>
      <c r="E48" s="197"/>
      <c r="F48" s="197"/>
    </row>
    <row r="50" spans="3:4" x14ac:dyDescent="0.25">
      <c r="C50" s="195"/>
      <c r="D50" s="195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 xr:uid="{00000000-0002-0000-04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4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4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4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 xr:uid="{00000000-0002-0000-0400-000004000000}">
      <formula1>0</formula1>
      <formula2>1000000</formula2>
    </dataValidation>
    <dataValidation allowBlank="1" showErrorMessage="1" sqref="C8:E46" xr:uid="{00000000-0002-0000-0400-000005000000}"/>
    <dataValidation type="decimal" allowBlank="1" showInputMessage="1" showErrorMessage="1" errorTitle="Nedozvoljeni unos" error="Unesite iznos u eurima" sqref="F7" xr:uid="{00000000-0002-0000-0400-000006000000}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showGridLines="0" topLeftCell="A19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5"/>
    <col min="2" max="2" width="13.42578125" style="65" customWidth="1"/>
    <col min="3" max="3" width="12" style="65" customWidth="1"/>
    <col min="4" max="5" width="0" style="65" hidden="1" customWidth="1"/>
    <col min="6" max="7" width="9.140625" style="65" hidden="1" customWidth="1"/>
    <col min="8" max="8" width="34.5703125" style="65" customWidth="1"/>
    <col min="9" max="9" width="15.42578125" style="65" customWidth="1"/>
    <col min="10" max="10" width="18.140625" style="65" customWidth="1"/>
    <col min="11" max="16384" width="9.140625" style="65"/>
  </cols>
  <sheetData>
    <row r="1" spans="1:10" ht="28.5" customHeight="1" x14ac:dyDescent="0.25">
      <c r="A1" s="213" t="s">
        <v>127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x14ac:dyDescent="0.25">
      <c r="A2" s="215" t="s">
        <v>87</v>
      </c>
      <c r="B2" s="216"/>
      <c r="C2" s="216"/>
      <c r="D2" s="216"/>
      <c r="E2" s="216"/>
      <c r="F2" s="216"/>
      <c r="G2" s="216"/>
      <c r="H2" s="216"/>
      <c r="I2" s="216"/>
      <c r="J2" s="216"/>
    </row>
    <row r="3" spans="1:10" ht="25.5" x14ac:dyDescent="0.25">
      <c r="A3" s="49" t="s">
        <v>40</v>
      </c>
      <c r="B3" s="50" t="s">
        <v>86</v>
      </c>
      <c r="C3" s="51" t="s">
        <v>88</v>
      </c>
      <c r="D3" s="52"/>
      <c r="E3" s="52"/>
      <c r="F3" s="52"/>
      <c r="G3" s="52"/>
      <c r="H3" s="51" t="s">
        <v>99</v>
      </c>
      <c r="I3" s="51" t="s">
        <v>101</v>
      </c>
      <c r="J3" s="51" t="s">
        <v>100</v>
      </c>
    </row>
    <row r="4" spans="1:10" x14ac:dyDescent="0.25">
      <c r="A4" s="54">
        <v>1</v>
      </c>
      <c r="B4" s="57" t="s">
        <v>89</v>
      </c>
      <c r="C4" s="55"/>
      <c r="D4" s="53"/>
      <c r="E4" s="53"/>
      <c r="F4" s="53"/>
      <c r="G4" s="53"/>
      <c r="H4" s="55"/>
      <c r="I4" s="54"/>
      <c r="J4" s="54"/>
    </row>
    <row r="5" spans="1:10" x14ac:dyDescent="0.25">
      <c r="A5" s="54">
        <v>2</v>
      </c>
      <c r="B5" s="57" t="s">
        <v>90</v>
      </c>
      <c r="C5" s="55"/>
      <c r="D5" s="53"/>
      <c r="E5" s="53"/>
      <c r="F5" s="53"/>
      <c r="G5" s="53"/>
      <c r="H5" s="55"/>
      <c r="I5" s="56"/>
      <c r="J5" s="54"/>
    </row>
    <row r="6" spans="1:10" x14ac:dyDescent="0.25">
      <c r="A6" s="54">
        <v>3</v>
      </c>
      <c r="B6" s="57" t="s">
        <v>91</v>
      </c>
      <c r="C6" s="55"/>
      <c r="D6" s="53"/>
      <c r="E6" s="53"/>
      <c r="F6" s="53"/>
      <c r="G6" s="53"/>
      <c r="H6" s="55"/>
      <c r="I6" s="56"/>
      <c r="J6" s="54"/>
    </row>
    <row r="7" spans="1:10" x14ac:dyDescent="0.25">
      <c r="A7" s="54">
        <v>4</v>
      </c>
      <c r="B7" s="57" t="s">
        <v>92</v>
      </c>
      <c r="C7" s="55"/>
      <c r="D7" s="53"/>
      <c r="E7" s="53"/>
      <c r="F7" s="53"/>
      <c r="G7" s="53"/>
      <c r="H7" s="55"/>
      <c r="I7" s="56"/>
      <c r="J7" s="54"/>
    </row>
    <row r="8" spans="1:10" ht="15" customHeight="1" x14ac:dyDescent="0.25">
      <c r="A8" s="209" t="s">
        <v>97</v>
      </c>
      <c r="B8" s="210"/>
      <c r="C8" s="210"/>
      <c r="D8" s="210"/>
      <c r="E8" s="210"/>
      <c r="F8" s="210"/>
      <c r="G8" s="210"/>
      <c r="H8" s="210"/>
      <c r="I8" s="210"/>
      <c r="J8" s="210"/>
    </row>
    <row r="9" spans="1:10" ht="25.5" x14ac:dyDescent="0.25">
      <c r="A9" s="51" t="s">
        <v>40</v>
      </c>
      <c r="B9" s="50" t="s">
        <v>86</v>
      </c>
      <c r="C9" s="51" t="s">
        <v>88</v>
      </c>
      <c r="D9" s="53"/>
      <c r="E9" s="53"/>
      <c r="F9" s="53"/>
      <c r="G9" s="53"/>
      <c r="H9" s="51" t="s">
        <v>99</v>
      </c>
      <c r="I9" s="51" t="s">
        <v>101</v>
      </c>
      <c r="J9" s="51" t="s">
        <v>100</v>
      </c>
    </row>
    <row r="10" spans="1:10" x14ac:dyDescent="0.25">
      <c r="A10" s="54">
        <v>1</v>
      </c>
      <c r="B10" s="57" t="s">
        <v>89</v>
      </c>
      <c r="C10" s="55"/>
      <c r="D10" s="53"/>
      <c r="E10" s="53"/>
      <c r="F10" s="53"/>
      <c r="G10" s="53"/>
      <c r="H10" s="55"/>
      <c r="I10" s="54"/>
      <c r="J10" s="54"/>
    </row>
    <row r="11" spans="1:10" x14ac:dyDescent="0.25">
      <c r="A11" s="54">
        <v>2</v>
      </c>
      <c r="B11" s="57" t="s">
        <v>90</v>
      </c>
      <c r="C11" s="55"/>
      <c r="D11" s="53"/>
      <c r="E11" s="53"/>
      <c r="F11" s="53"/>
      <c r="G11" s="53"/>
      <c r="H11" s="55"/>
      <c r="I11" s="54"/>
      <c r="J11" s="54"/>
    </row>
    <row r="12" spans="1:10" x14ac:dyDescent="0.25">
      <c r="A12" s="54">
        <v>3</v>
      </c>
      <c r="B12" s="57" t="s">
        <v>91</v>
      </c>
      <c r="C12" s="55"/>
      <c r="D12" s="53"/>
      <c r="E12" s="53"/>
      <c r="F12" s="53"/>
      <c r="G12" s="53"/>
      <c r="H12" s="55"/>
      <c r="I12" s="54"/>
      <c r="J12" s="54"/>
    </row>
    <row r="13" spans="1:10" x14ac:dyDescent="0.25">
      <c r="A13" s="54">
        <v>4</v>
      </c>
      <c r="B13" s="57" t="s">
        <v>92</v>
      </c>
      <c r="C13" s="55"/>
      <c r="D13" s="53"/>
      <c r="E13" s="53"/>
      <c r="F13" s="53"/>
      <c r="G13" s="53"/>
      <c r="H13" s="55"/>
      <c r="I13" s="54"/>
      <c r="J13" s="54"/>
    </row>
    <row r="14" spans="1:10" ht="15" customHeight="1" x14ac:dyDescent="0.25">
      <c r="A14" s="211" t="s">
        <v>102</v>
      </c>
      <c r="B14" s="212"/>
      <c r="C14" s="212"/>
      <c r="D14" s="212"/>
      <c r="E14" s="212"/>
      <c r="F14" s="212"/>
      <c r="G14" s="212"/>
      <c r="H14" s="212"/>
      <c r="I14" s="212"/>
      <c r="J14" s="212"/>
    </row>
    <row r="15" spans="1:10" ht="25.5" x14ac:dyDescent="0.25">
      <c r="A15" s="51" t="s">
        <v>40</v>
      </c>
      <c r="B15" s="50" t="s">
        <v>86</v>
      </c>
      <c r="C15" s="51" t="s">
        <v>88</v>
      </c>
      <c r="D15" s="53"/>
      <c r="E15" s="53"/>
      <c r="F15" s="53"/>
      <c r="G15" s="53"/>
      <c r="H15" s="51" t="s">
        <v>99</v>
      </c>
      <c r="I15" s="51" t="s">
        <v>101</v>
      </c>
      <c r="J15" s="51" t="s">
        <v>100</v>
      </c>
    </row>
    <row r="16" spans="1:10" x14ac:dyDescent="0.25">
      <c r="A16" s="54">
        <v>1</v>
      </c>
      <c r="B16" s="57" t="s">
        <v>89</v>
      </c>
      <c r="C16" s="55"/>
      <c r="D16" s="53"/>
      <c r="E16" s="53"/>
      <c r="F16" s="53"/>
      <c r="G16" s="53">
        <f>IF('A. Opći podaci'!I27="",1,2)</f>
        <v>1</v>
      </c>
      <c r="H16" s="55"/>
      <c r="I16" s="54"/>
      <c r="J16" s="54"/>
    </row>
    <row r="17" spans="1:10" x14ac:dyDescent="0.25">
      <c r="A17" s="54">
        <v>2</v>
      </c>
      <c r="B17" s="57" t="s">
        <v>90</v>
      </c>
      <c r="C17" s="55"/>
      <c r="D17" s="53"/>
      <c r="E17" s="53"/>
      <c r="F17" s="53"/>
      <c r="G17" s="53"/>
      <c r="H17" s="55"/>
      <c r="I17" s="54"/>
      <c r="J17" s="54"/>
    </row>
    <row r="18" spans="1:10" x14ac:dyDescent="0.25">
      <c r="A18" s="54">
        <v>3</v>
      </c>
      <c r="B18" s="57" t="s">
        <v>91</v>
      </c>
      <c r="C18" s="55"/>
      <c r="D18" s="53"/>
      <c r="E18" s="53"/>
      <c r="F18" s="53"/>
      <c r="G18" s="53"/>
      <c r="H18" s="55"/>
      <c r="I18" s="54"/>
      <c r="J18" s="54"/>
    </row>
    <row r="19" spans="1:10" x14ac:dyDescent="0.25">
      <c r="A19" s="54">
        <v>4</v>
      </c>
      <c r="B19" s="57" t="s">
        <v>92</v>
      </c>
      <c r="C19" s="55"/>
      <c r="D19" s="53"/>
      <c r="E19" s="53"/>
      <c r="F19" s="53"/>
      <c r="G19" s="53"/>
      <c r="H19" s="55"/>
      <c r="I19" s="54"/>
      <c r="J19" s="54"/>
    </row>
    <row r="20" spans="1:10" ht="15" customHeight="1" x14ac:dyDescent="0.25">
      <c r="A20" s="211" t="s">
        <v>103</v>
      </c>
      <c r="B20" s="212"/>
      <c r="C20" s="212"/>
      <c r="D20" s="212"/>
      <c r="E20" s="212"/>
      <c r="F20" s="212"/>
      <c r="G20" s="212"/>
      <c r="H20" s="212"/>
      <c r="I20" s="212"/>
      <c r="J20" s="212"/>
    </row>
    <row r="21" spans="1:10" ht="25.5" x14ac:dyDescent="0.25">
      <c r="A21" s="51" t="s">
        <v>40</v>
      </c>
      <c r="B21" s="50" t="s">
        <v>86</v>
      </c>
      <c r="C21" s="51" t="s">
        <v>88</v>
      </c>
      <c r="D21" s="53"/>
      <c r="E21" s="53"/>
      <c r="F21" s="53"/>
      <c r="G21" s="53"/>
      <c r="H21" s="51" t="s">
        <v>99</v>
      </c>
      <c r="I21" s="51" t="s">
        <v>101</v>
      </c>
      <c r="J21" s="51" t="s">
        <v>100</v>
      </c>
    </row>
    <row r="22" spans="1:10" x14ac:dyDescent="0.25">
      <c r="A22" s="54">
        <v>1</v>
      </c>
      <c r="B22" s="57" t="s">
        <v>89</v>
      </c>
      <c r="C22" s="55"/>
      <c r="D22" s="53"/>
      <c r="E22" s="53"/>
      <c r="F22" s="53"/>
      <c r="G22" s="53">
        <f>IF('A. Opći podaci'!I27="",1,2)</f>
        <v>1</v>
      </c>
      <c r="H22" s="55"/>
      <c r="I22" s="54"/>
      <c r="J22" s="54"/>
    </row>
    <row r="23" spans="1:10" x14ac:dyDescent="0.25">
      <c r="A23" s="54">
        <v>2</v>
      </c>
      <c r="B23" s="57" t="s">
        <v>90</v>
      </c>
      <c r="C23" s="55"/>
      <c r="D23" s="53"/>
      <c r="E23" s="53"/>
      <c r="F23" s="53"/>
      <c r="G23" s="53"/>
      <c r="H23" s="55"/>
      <c r="I23" s="54"/>
      <c r="J23" s="54"/>
    </row>
    <row r="24" spans="1:10" x14ac:dyDescent="0.25">
      <c r="A24" s="54">
        <v>3</v>
      </c>
      <c r="B24" s="57" t="s">
        <v>91</v>
      </c>
      <c r="C24" s="55"/>
      <c r="D24" s="53"/>
      <c r="E24" s="53"/>
      <c r="F24" s="53"/>
      <c r="G24" s="53"/>
      <c r="H24" s="55"/>
      <c r="I24" s="54"/>
      <c r="J24" s="54"/>
    </row>
    <row r="25" spans="1:10" x14ac:dyDescent="0.25">
      <c r="A25" s="54">
        <v>4</v>
      </c>
      <c r="B25" s="57" t="s">
        <v>92</v>
      </c>
      <c r="C25" s="55"/>
      <c r="D25" s="53"/>
      <c r="E25" s="53"/>
      <c r="F25" s="53"/>
      <c r="G25" s="53"/>
      <c r="H25" s="55"/>
      <c r="I25" s="54"/>
      <c r="J25" s="54"/>
    </row>
    <row r="26" spans="1:10" ht="15" customHeight="1" x14ac:dyDescent="0.25">
      <c r="A26" s="208" t="s">
        <v>104</v>
      </c>
      <c r="B26" s="208"/>
      <c r="C26" s="208"/>
      <c r="D26" s="208"/>
      <c r="E26" s="208"/>
      <c r="F26" s="208"/>
      <c r="G26" s="208"/>
      <c r="H26" s="208"/>
      <c r="I26" s="208"/>
      <c r="J26" s="208"/>
    </row>
    <row r="27" spans="1:10" ht="25.5" x14ac:dyDescent="0.25">
      <c r="A27" s="58" t="s">
        <v>40</v>
      </c>
      <c r="B27" s="59" t="s">
        <v>86</v>
      </c>
      <c r="C27" s="58" t="s">
        <v>88</v>
      </c>
      <c r="D27" s="53"/>
      <c r="E27" s="53"/>
      <c r="F27" s="53"/>
      <c r="G27" s="53"/>
      <c r="H27" s="58" t="s">
        <v>99</v>
      </c>
      <c r="I27" s="58" t="s">
        <v>101</v>
      </c>
      <c r="J27" s="58" t="s">
        <v>100</v>
      </c>
    </row>
    <row r="28" spans="1:10" x14ac:dyDescent="0.25">
      <c r="A28" s="54">
        <v>1</v>
      </c>
      <c r="B28" s="57" t="s">
        <v>89</v>
      </c>
      <c r="C28" s="55"/>
      <c r="D28" s="53"/>
      <c r="E28" s="53"/>
      <c r="F28" s="53"/>
      <c r="G28" s="53">
        <f>IF('A. Opći podaci'!I27="",1,2)</f>
        <v>1</v>
      </c>
      <c r="H28" s="55"/>
      <c r="I28" s="54"/>
      <c r="J28" s="54"/>
    </row>
    <row r="29" spans="1:10" x14ac:dyDescent="0.25">
      <c r="A29" s="54">
        <v>2</v>
      </c>
      <c r="B29" s="57" t="s">
        <v>90</v>
      </c>
      <c r="C29" s="55"/>
      <c r="D29" s="53"/>
      <c r="E29" s="53"/>
      <c r="F29" s="53"/>
      <c r="G29" s="53"/>
      <c r="H29" s="55"/>
      <c r="I29" s="54"/>
      <c r="J29" s="54"/>
    </row>
    <row r="30" spans="1:10" x14ac:dyDescent="0.25">
      <c r="A30" s="54">
        <v>3</v>
      </c>
      <c r="B30" s="57" t="s">
        <v>91</v>
      </c>
      <c r="C30" s="55"/>
      <c r="D30" s="53"/>
      <c r="E30" s="53"/>
      <c r="F30" s="53"/>
      <c r="G30" s="53"/>
      <c r="H30" s="55"/>
      <c r="I30" s="54"/>
      <c r="J30" s="54"/>
    </row>
    <row r="31" spans="1:10" x14ac:dyDescent="0.25">
      <c r="A31" s="54">
        <v>4</v>
      </c>
      <c r="B31" s="57" t="s">
        <v>92</v>
      </c>
      <c r="C31" s="55"/>
      <c r="D31" s="53"/>
      <c r="E31" s="53"/>
      <c r="F31" s="53"/>
      <c r="G31" s="53"/>
      <c r="H31" s="55"/>
      <c r="I31" s="54"/>
      <c r="J31" s="54"/>
    </row>
    <row r="32" spans="1:10" ht="15" customHeight="1" x14ac:dyDescent="0.25">
      <c r="A32" s="208" t="s">
        <v>105</v>
      </c>
      <c r="B32" s="208"/>
      <c r="C32" s="208"/>
      <c r="D32" s="208"/>
      <c r="E32" s="208"/>
      <c r="F32" s="208"/>
      <c r="G32" s="208"/>
      <c r="H32" s="208"/>
      <c r="I32" s="208"/>
      <c r="J32" s="208"/>
    </row>
    <row r="33" spans="1:10" ht="25.5" x14ac:dyDescent="0.25">
      <c r="A33" s="58" t="s">
        <v>40</v>
      </c>
      <c r="B33" s="59" t="s">
        <v>86</v>
      </c>
      <c r="C33" s="58" t="s">
        <v>88</v>
      </c>
      <c r="D33" s="53"/>
      <c r="E33" s="53"/>
      <c r="F33" s="53"/>
      <c r="G33" s="53"/>
      <c r="H33" s="58" t="s">
        <v>99</v>
      </c>
      <c r="I33" s="58" t="s">
        <v>101</v>
      </c>
      <c r="J33" s="58" t="s">
        <v>100</v>
      </c>
    </row>
    <row r="34" spans="1:10" x14ac:dyDescent="0.25">
      <c r="A34" s="54">
        <v>1</v>
      </c>
      <c r="B34" s="57" t="s">
        <v>89</v>
      </c>
      <c r="C34" s="55"/>
      <c r="D34" s="53"/>
      <c r="E34" s="53"/>
      <c r="F34" s="53"/>
      <c r="G34" s="53">
        <f>IF('A. Opći podaci'!I27="",1,2)</f>
        <v>1</v>
      </c>
      <c r="H34" s="55"/>
      <c r="I34" s="54"/>
      <c r="J34" s="54"/>
    </row>
    <row r="35" spans="1:10" x14ac:dyDescent="0.25">
      <c r="A35" s="54">
        <v>2</v>
      </c>
      <c r="B35" s="57" t="s">
        <v>90</v>
      </c>
      <c r="C35" s="55"/>
      <c r="D35" s="53"/>
      <c r="E35" s="53"/>
      <c r="F35" s="53"/>
      <c r="G35" s="53"/>
      <c r="H35" s="55"/>
      <c r="I35" s="54"/>
      <c r="J35" s="54"/>
    </row>
    <row r="36" spans="1:10" x14ac:dyDescent="0.25">
      <c r="A36" s="54">
        <v>3</v>
      </c>
      <c r="B36" s="57" t="s">
        <v>91</v>
      </c>
      <c r="C36" s="55"/>
      <c r="D36" s="53"/>
      <c r="E36" s="53"/>
      <c r="F36" s="53"/>
      <c r="G36" s="53"/>
      <c r="H36" s="55"/>
      <c r="I36" s="54"/>
      <c r="J36" s="54"/>
    </row>
    <row r="37" spans="1:10" x14ac:dyDescent="0.25">
      <c r="A37" s="54">
        <v>4</v>
      </c>
      <c r="B37" s="57" t="s">
        <v>92</v>
      </c>
      <c r="C37" s="55"/>
      <c r="D37" s="53"/>
      <c r="E37" s="53"/>
      <c r="F37" s="53"/>
      <c r="G37" s="53"/>
      <c r="H37" s="55"/>
      <c r="I37" s="54"/>
      <c r="J37" s="54"/>
    </row>
    <row r="38" spans="1:10" ht="15" customHeight="1" x14ac:dyDescent="0.25">
      <c r="A38" s="208" t="s">
        <v>106</v>
      </c>
      <c r="B38" s="208"/>
      <c r="C38" s="208"/>
      <c r="D38" s="208"/>
      <c r="E38" s="208"/>
      <c r="F38" s="208"/>
      <c r="G38" s="208"/>
      <c r="H38" s="208"/>
      <c r="I38" s="208"/>
      <c r="J38" s="208"/>
    </row>
    <row r="39" spans="1:10" ht="25.5" x14ac:dyDescent="0.25">
      <c r="A39" s="58" t="s">
        <v>40</v>
      </c>
      <c r="B39" s="59" t="s">
        <v>86</v>
      </c>
      <c r="C39" s="58" t="s">
        <v>88</v>
      </c>
      <c r="D39" s="53"/>
      <c r="E39" s="53"/>
      <c r="F39" s="53"/>
      <c r="G39" s="53"/>
      <c r="H39" s="58" t="s">
        <v>99</v>
      </c>
      <c r="I39" s="58" t="s">
        <v>101</v>
      </c>
      <c r="J39" s="58" t="s">
        <v>100</v>
      </c>
    </row>
    <row r="40" spans="1:10" x14ac:dyDescent="0.25">
      <c r="A40" s="54">
        <v>1</v>
      </c>
      <c r="B40" s="57" t="s">
        <v>89</v>
      </c>
      <c r="C40" s="55"/>
      <c r="D40" s="53"/>
      <c r="E40" s="53"/>
      <c r="F40" s="53"/>
      <c r="G40" s="53">
        <f>IF('A. Opći podaci'!I27="",1,2)</f>
        <v>1</v>
      </c>
      <c r="H40" s="55"/>
      <c r="I40" s="54"/>
      <c r="J40" s="54"/>
    </row>
    <row r="41" spans="1:10" x14ac:dyDescent="0.25">
      <c r="A41" s="54">
        <v>2</v>
      </c>
      <c r="B41" s="57" t="s">
        <v>90</v>
      </c>
      <c r="C41" s="55"/>
      <c r="D41" s="53"/>
      <c r="E41" s="53"/>
      <c r="F41" s="53"/>
      <c r="G41" s="53"/>
      <c r="H41" s="55"/>
      <c r="I41" s="54"/>
      <c r="J41" s="54"/>
    </row>
    <row r="42" spans="1:10" x14ac:dyDescent="0.25">
      <c r="A42" s="54">
        <v>3</v>
      </c>
      <c r="B42" s="57" t="s">
        <v>91</v>
      </c>
      <c r="C42" s="55"/>
      <c r="D42" s="53"/>
      <c r="E42" s="53"/>
      <c r="F42" s="53"/>
      <c r="G42" s="53"/>
      <c r="H42" s="55"/>
      <c r="I42" s="54"/>
      <c r="J42" s="54"/>
    </row>
    <row r="43" spans="1:10" x14ac:dyDescent="0.25">
      <c r="A43" s="54">
        <v>4</v>
      </c>
      <c r="B43" s="57" t="s">
        <v>92</v>
      </c>
      <c r="C43" s="55"/>
      <c r="D43" s="53"/>
      <c r="E43" s="53"/>
      <c r="F43" s="53"/>
      <c r="G43" s="53"/>
      <c r="H43" s="55"/>
      <c r="I43" s="54"/>
      <c r="J43" s="54"/>
    </row>
    <row r="44" spans="1:10" ht="15" customHeight="1" x14ac:dyDescent="0.25">
      <c r="A44" s="208" t="s">
        <v>107</v>
      </c>
      <c r="B44" s="208"/>
      <c r="C44" s="208"/>
      <c r="D44" s="208"/>
      <c r="E44" s="208"/>
      <c r="F44" s="208"/>
      <c r="G44" s="208"/>
      <c r="H44" s="208"/>
      <c r="I44" s="208"/>
      <c r="J44" s="208"/>
    </row>
    <row r="45" spans="1:10" ht="25.5" x14ac:dyDescent="0.25">
      <c r="A45" s="58" t="s">
        <v>40</v>
      </c>
      <c r="B45" s="59" t="s">
        <v>86</v>
      </c>
      <c r="C45" s="58" t="s">
        <v>88</v>
      </c>
      <c r="D45" s="53"/>
      <c r="E45" s="53"/>
      <c r="F45" s="53"/>
      <c r="G45" s="53"/>
      <c r="H45" s="58" t="s">
        <v>99</v>
      </c>
      <c r="I45" s="58" t="s">
        <v>101</v>
      </c>
      <c r="J45" s="58" t="s">
        <v>100</v>
      </c>
    </row>
    <row r="46" spans="1:10" x14ac:dyDescent="0.25">
      <c r="A46" s="54">
        <v>1</v>
      </c>
      <c r="B46" s="57" t="s">
        <v>89</v>
      </c>
      <c r="C46" s="55"/>
      <c r="D46" s="53"/>
      <c r="E46" s="53"/>
      <c r="F46" s="53"/>
      <c r="G46" s="53">
        <f>IF('A. Opći podaci'!I27="",1,2)</f>
        <v>1</v>
      </c>
      <c r="H46" s="55"/>
      <c r="I46" s="54"/>
      <c r="J46" s="54"/>
    </row>
    <row r="47" spans="1:10" x14ac:dyDescent="0.25">
      <c r="A47" s="54">
        <v>2</v>
      </c>
      <c r="B47" s="57" t="s">
        <v>90</v>
      </c>
      <c r="C47" s="55"/>
      <c r="D47" s="53"/>
      <c r="E47" s="53"/>
      <c r="F47" s="53"/>
      <c r="G47" s="53"/>
      <c r="H47" s="55"/>
      <c r="I47" s="54"/>
      <c r="J47" s="54"/>
    </row>
    <row r="48" spans="1:10" x14ac:dyDescent="0.25">
      <c r="A48" s="54">
        <v>3</v>
      </c>
      <c r="B48" s="57" t="s">
        <v>91</v>
      </c>
      <c r="C48" s="55"/>
      <c r="D48" s="53"/>
      <c r="E48" s="53"/>
      <c r="F48" s="53"/>
      <c r="G48" s="53"/>
      <c r="H48" s="55"/>
      <c r="I48" s="54"/>
      <c r="J48" s="54"/>
    </row>
    <row r="49" spans="1:10" x14ac:dyDescent="0.25">
      <c r="A49" s="54">
        <v>4</v>
      </c>
      <c r="B49" s="57" t="s">
        <v>92</v>
      </c>
      <c r="C49" s="55"/>
      <c r="D49" s="53"/>
      <c r="E49" s="53"/>
      <c r="F49" s="53"/>
      <c r="G49" s="53"/>
      <c r="H49" s="55"/>
      <c r="I49" s="54"/>
      <c r="J49" s="54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5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topLeftCell="B1" workbookViewId="0">
      <selection activeCell="E15" sqref="E15"/>
    </sheetView>
  </sheetViews>
  <sheetFormatPr defaultRowHeight="15" x14ac:dyDescent="0.25"/>
  <cols>
    <col min="1" max="1" width="18.42578125" style="18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29" t="s">
        <v>139</v>
      </c>
      <c r="C1" s="230"/>
      <c r="D1" s="230"/>
      <c r="E1" s="230"/>
      <c r="F1" s="230"/>
      <c r="G1" s="230"/>
      <c r="H1" s="230"/>
      <c r="I1" s="230"/>
      <c r="J1" s="230"/>
      <c r="K1" s="230"/>
    </row>
    <row r="2" spans="2:16" s="18" customFormat="1" ht="32.25" customHeight="1" x14ac:dyDescent="0.25">
      <c r="B2" s="233" t="s">
        <v>156</v>
      </c>
      <c r="C2" s="234"/>
      <c r="D2" s="235"/>
      <c r="E2" s="235"/>
      <c r="F2" s="89"/>
      <c r="G2" s="89"/>
      <c r="H2" s="89"/>
      <c r="I2" s="89"/>
      <c r="J2" s="89"/>
      <c r="K2" s="89"/>
      <c r="P2" s="100">
        <f>D2</f>
        <v>0</v>
      </c>
    </row>
    <row r="3" spans="2:16" x14ac:dyDescent="0.25">
      <c r="B3" s="87" t="s">
        <v>9</v>
      </c>
      <c r="C3" s="87" t="s">
        <v>140</v>
      </c>
      <c r="D3" s="87" t="s">
        <v>141</v>
      </c>
      <c r="E3" s="87" t="s">
        <v>142</v>
      </c>
      <c r="L3" s="217" t="s">
        <v>159</v>
      </c>
      <c r="P3" s="100"/>
    </row>
    <row r="4" spans="2:16" x14ac:dyDescent="0.25">
      <c r="B4" s="24"/>
      <c r="C4" s="95"/>
      <c r="D4" s="96"/>
      <c r="E4" s="92">
        <f t="shared" ref="E4:E10" si="0">IF(($D$4:$D$10)=0,0,(D4/$D$2))</f>
        <v>0</v>
      </c>
      <c r="L4" s="218"/>
    </row>
    <row r="5" spans="2:16" x14ac:dyDescent="0.25">
      <c r="B5" s="24"/>
      <c r="C5" s="95"/>
      <c r="D5" s="96"/>
      <c r="E5" s="92">
        <f t="shared" si="0"/>
        <v>0</v>
      </c>
      <c r="L5" s="218"/>
    </row>
    <row r="6" spans="2:16" x14ac:dyDescent="0.25">
      <c r="B6" s="24"/>
      <c r="C6" s="95"/>
      <c r="D6" s="96"/>
      <c r="E6" s="92">
        <f t="shared" si="0"/>
        <v>0</v>
      </c>
      <c r="L6" s="218"/>
    </row>
    <row r="7" spans="2:16" x14ac:dyDescent="0.25">
      <c r="B7" s="24"/>
      <c r="C7" s="95"/>
      <c r="D7" s="96"/>
      <c r="E7" s="92">
        <f t="shared" si="0"/>
        <v>0</v>
      </c>
      <c r="L7" s="218"/>
      <c r="N7" s="18"/>
    </row>
    <row r="8" spans="2:16" x14ac:dyDescent="0.25">
      <c r="B8" s="24"/>
      <c r="C8" s="95"/>
      <c r="D8" s="96"/>
      <c r="E8" s="92">
        <f t="shared" si="0"/>
        <v>0</v>
      </c>
      <c r="L8" s="218"/>
      <c r="N8" s="18"/>
    </row>
    <row r="9" spans="2:16" x14ac:dyDescent="0.25">
      <c r="B9" s="24"/>
      <c r="C9" s="95"/>
      <c r="D9" s="96"/>
      <c r="E9" s="92">
        <f t="shared" si="0"/>
        <v>0</v>
      </c>
      <c r="L9" s="218"/>
      <c r="N9" s="18"/>
    </row>
    <row r="10" spans="2:16" x14ac:dyDescent="0.25">
      <c r="B10" s="24"/>
      <c r="C10" s="95"/>
      <c r="D10" s="96"/>
      <c r="E10" s="92">
        <f t="shared" si="0"/>
        <v>0</v>
      </c>
      <c r="L10" s="218"/>
      <c r="N10" s="18"/>
    </row>
    <row r="11" spans="2:16" x14ac:dyDescent="0.25">
      <c r="B11" s="87" t="s">
        <v>75</v>
      </c>
      <c r="C11" s="87" t="s">
        <v>140</v>
      </c>
      <c r="D11" s="87" t="s">
        <v>141</v>
      </c>
      <c r="E11" s="87" t="s">
        <v>142</v>
      </c>
      <c r="L11" s="218"/>
    </row>
    <row r="12" spans="2:16" x14ac:dyDescent="0.25">
      <c r="B12" s="24"/>
      <c r="C12" s="95"/>
      <c r="D12" s="96"/>
      <c r="E12" s="92">
        <f t="shared" ref="E12:E18" si="1">IF(($D$12:$D$18)=0,0,(D12/$D$2))</f>
        <v>0</v>
      </c>
      <c r="L12" s="218"/>
      <c r="N12" s="18"/>
    </row>
    <row r="13" spans="2:16" x14ac:dyDescent="0.25">
      <c r="B13" s="24"/>
      <c r="C13" s="95"/>
      <c r="D13" s="96"/>
      <c r="E13" s="92">
        <f t="shared" si="1"/>
        <v>0</v>
      </c>
      <c r="L13" s="218"/>
      <c r="N13" s="18"/>
    </row>
    <row r="14" spans="2:16" x14ac:dyDescent="0.25">
      <c r="B14" s="24"/>
      <c r="C14" s="95"/>
      <c r="D14" s="96"/>
      <c r="E14" s="92">
        <f t="shared" si="1"/>
        <v>0</v>
      </c>
      <c r="L14" s="218"/>
      <c r="N14" s="18"/>
    </row>
    <row r="15" spans="2:16" x14ac:dyDescent="0.25">
      <c r="B15" s="24"/>
      <c r="C15" s="95"/>
      <c r="D15" s="96"/>
      <c r="E15" s="92">
        <f t="shared" si="1"/>
        <v>0</v>
      </c>
      <c r="L15" s="218"/>
      <c r="N15" s="18"/>
    </row>
    <row r="16" spans="2:16" x14ac:dyDescent="0.25">
      <c r="B16" s="24"/>
      <c r="C16" s="95"/>
      <c r="D16" s="96"/>
      <c r="E16" s="92">
        <f t="shared" si="1"/>
        <v>0</v>
      </c>
      <c r="L16" s="218"/>
      <c r="N16" s="18"/>
    </row>
    <row r="17" spans="2:12" x14ac:dyDescent="0.25">
      <c r="B17" s="24"/>
      <c r="C17" s="95"/>
      <c r="D17" s="96"/>
      <c r="E17" s="92">
        <f t="shared" si="1"/>
        <v>0</v>
      </c>
      <c r="L17" s="218"/>
    </row>
    <row r="18" spans="2:12" x14ac:dyDescent="0.25">
      <c r="B18" s="24"/>
      <c r="C18" s="95"/>
      <c r="D18" s="96"/>
      <c r="E18" s="92">
        <f t="shared" si="1"/>
        <v>0</v>
      </c>
      <c r="L18" s="218"/>
    </row>
    <row r="19" spans="2:12" x14ac:dyDescent="0.25">
      <c r="B19" s="231"/>
      <c r="C19" s="232"/>
      <c r="D19" s="93" t="s">
        <v>144</v>
      </c>
      <c r="E19" s="94">
        <f>SUM(E4:E10,E12:E18)</f>
        <v>0</v>
      </c>
      <c r="L19" s="219"/>
    </row>
    <row r="20" spans="2:12" x14ac:dyDescent="0.25">
      <c r="B20" s="88" t="s">
        <v>76</v>
      </c>
      <c r="C20" s="88" t="s">
        <v>140</v>
      </c>
      <c r="D20" s="88" t="s">
        <v>141</v>
      </c>
      <c r="E20" s="88" t="s">
        <v>142</v>
      </c>
    </row>
    <row r="21" spans="2:12" x14ac:dyDescent="0.25">
      <c r="B21" s="24"/>
      <c r="C21" s="95"/>
      <c r="D21" s="96"/>
      <c r="E21" s="92">
        <f t="shared" ref="E21:E26" si="2">IF(($D$21:$D$26)=0,0,(D21/$D$2))</f>
        <v>0</v>
      </c>
    </row>
    <row r="22" spans="2:12" x14ac:dyDescent="0.25">
      <c r="B22" s="24"/>
      <c r="C22" s="95"/>
      <c r="D22" s="96"/>
      <c r="E22" s="92">
        <f t="shared" si="2"/>
        <v>0</v>
      </c>
    </row>
    <row r="23" spans="2:12" x14ac:dyDescent="0.25">
      <c r="B23" s="24"/>
      <c r="C23" s="95"/>
      <c r="D23" s="96"/>
      <c r="E23" s="92">
        <f t="shared" si="2"/>
        <v>0</v>
      </c>
    </row>
    <row r="24" spans="2:12" x14ac:dyDescent="0.25">
      <c r="B24" s="24"/>
      <c r="C24" s="95"/>
      <c r="D24" s="96"/>
      <c r="E24" s="92">
        <f t="shared" si="2"/>
        <v>0</v>
      </c>
    </row>
    <row r="25" spans="2:12" x14ac:dyDescent="0.25">
      <c r="B25" s="24"/>
      <c r="C25" s="95"/>
      <c r="D25" s="96"/>
      <c r="E25" s="92">
        <f t="shared" si="2"/>
        <v>0</v>
      </c>
    </row>
    <row r="26" spans="2:12" x14ac:dyDescent="0.25">
      <c r="B26" s="24"/>
      <c r="C26" s="95"/>
      <c r="D26" s="96"/>
      <c r="E26" s="92">
        <f t="shared" si="2"/>
        <v>0</v>
      </c>
    </row>
    <row r="27" spans="2:12" x14ac:dyDescent="0.25">
      <c r="B27" s="223" t="s">
        <v>157</v>
      </c>
      <c r="C27" s="224"/>
      <c r="D27" s="225"/>
      <c r="E27" s="104">
        <f>SUM(E21:E26)</f>
        <v>0</v>
      </c>
    </row>
    <row r="28" spans="2:12" x14ac:dyDescent="0.25">
      <c r="B28" s="88" t="s">
        <v>77</v>
      </c>
      <c r="C28" s="88" t="s">
        <v>140</v>
      </c>
      <c r="D28" s="97" t="s">
        <v>141</v>
      </c>
      <c r="E28" s="97" t="s">
        <v>142</v>
      </c>
    </row>
    <row r="29" spans="2:12" x14ac:dyDescent="0.25">
      <c r="B29" s="24"/>
      <c r="C29" s="95"/>
      <c r="D29" s="96"/>
      <c r="E29" s="91">
        <f>IF(($D$29:$D$35)=0,0,(D29/$D$2))</f>
        <v>0</v>
      </c>
      <c r="L29" s="220" t="s">
        <v>155</v>
      </c>
    </row>
    <row r="30" spans="2:12" x14ac:dyDescent="0.25">
      <c r="B30" s="24"/>
      <c r="C30" s="95"/>
      <c r="D30" s="96"/>
      <c r="E30" s="91">
        <f t="shared" ref="E30:E35" si="3">IF(($D$29:$D$35)=0,0,(D30/$D$2))</f>
        <v>0</v>
      </c>
      <c r="L30" s="221"/>
    </row>
    <row r="31" spans="2:12" x14ac:dyDescent="0.25">
      <c r="B31" s="24"/>
      <c r="C31" s="95"/>
      <c r="D31" s="96"/>
      <c r="E31" s="91">
        <f t="shared" si="3"/>
        <v>0</v>
      </c>
      <c r="L31" s="221"/>
    </row>
    <row r="32" spans="2:12" x14ac:dyDescent="0.25">
      <c r="B32" s="24"/>
      <c r="C32" s="95"/>
      <c r="D32" s="96"/>
      <c r="E32" s="91">
        <f t="shared" si="3"/>
        <v>0</v>
      </c>
      <c r="L32" s="221"/>
    </row>
    <row r="33" spans="2:12" x14ac:dyDescent="0.25">
      <c r="B33" s="24"/>
      <c r="C33" s="95"/>
      <c r="D33" s="96"/>
      <c r="E33" s="91">
        <f t="shared" si="3"/>
        <v>0</v>
      </c>
      <c r="L33" s="221"/>
    </row>
    <row r="34" spans="2:12" x14ac:dyDescent="0.25">
      <c r="B34" s="24"/>
      <c r="C34" s="95"/>
      <c r="D34" s="96"/>
      <c r="E34" s="91">
        <f t="shared" si="3"/>
        <v>0</v>
      </c>
      <c r="L34" s="221"/>
    </row>
    <row r="35" spans="2:12" x14ac:dyDescent="0.25">
      <c r="B35" s="24"/>
      <c r="C35" s="95"/>
      <c r="D35" s="96"/>
      <c r="E35" s="91">
        <f t="shared" si="3"/>
        <v>0</v>
      </c>
      <c r="L35" s="221"/>
    </row>
    <row r="36" spans="2:12" ht="15.75" thickBot="1" x14ac:dyDescent="0.3">
      <c r="B36" s="90"/>
      <c r="C36" s="90"/>
      <c r="D36" s="98" t="s">
        <v>154</v>
      </c>
      <c r="E36" s="105">
        <f>SUM(E29:E35)</f>
        <v>0</v>
      </c>
      <c r="L36" s="222"/>
    </row>
    <row r="37" spans="2:12" ht="15.75" thickBot="1" x14ac:dyDescent="0.3">
      <c r="B37" s="226" t="s">
        <v>143</v>
      </c>
      <c r="C37" s="227"/>
      <c r="D37" s="228"/>
      <c r="E37" s="106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204"/>
  <sheetViews>
    <sheetView workbookViewId="0">
      <selection activeCell="A14" sqref="A14:H14"/>
    </sheetView>
  </sheetViews>
  <sheetFormatPr defaultRowHeight="15" x14ac:dyDescent="0.25"/>
  <cols>
    <col min="1" max="1" width="29.28515625" style="18" customWidth="1"/>
    <col min="2" max="3" width="9.140625" style="18"/>
    <col min="4" max="4" width="13.85546875" style="18" customWidth="1"/>
    <col min="5" max="5" width="20.85546875" style="18" customWidth="1"/>
    <col min="6" max="6" width="13.5703125" style="18" customWidth="1"/>
    <col min="7" max="7" width="9.140625" style="18"/>
    <col min="8" max="8" width="21.140625" style="18" customWidth="1"/>
    <col min="9" max="9" width="0.140625" style="18" customWidth="1"/>
    <col min="10" max="10" width="21.140625" style="18" hidden="1" customWidth="1"/>
    <col min="11" max="16384" width="9.140625" style="18"/>
  </cols>
  <sheetData>
    <row r="1" spans="1:39" ht="62.25" customHeight="1" x14ac:dyDescent="0.25">
      <c r="A1" s="246" t="s">
        <v>145</v>
      </c>
      <c r="B1" s="246"/>
      <c r="C1" s="246"/>
      <c r="D1" s="246"/>
      <c r="E1" s="246"/>
      <c r="F1" s="246"/>
      <c r="G1" s="246"/>
      <c r="H1" s="246"/>
      <c r="I1" s="246"/>
      <c r="J1" s="246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</row>
    <row r="2" spans="1:39" ht="19.5" customHeight="1" x14ac:dyDescent="0.25">
      <c r="A2" s="247" t="s">
        <v>146</v>
      </c>
      <c r="B2" s="247"/>
      <c r="C2" s="247"/>
      <c r="D2" s="247"/>
      <c r="E2" s="247"/>
      <c r="F2" s="247"/>
      <c r="G2" s="247"/>
      <c r="H2" s="247"/>
      <c r="I2" s="127"/>
      <c r="J2" s="127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</row>
    <row r="3" spans="1:39" ht="12.75" customHeight="1" x14ac:dyDescent="0.25">
      <c r="A3" s="248" t="s">
        <v>11</v>
      </c>
      <c r="B3" s="248"/>
      <c r="C3" s="248" t="s">
        <v>56</v>
      </c>
      <c r="D3" s="248"/>
      <c r="E3" s="137" t="s">
        <v>16</v>
      </c>
      <c r="F3" s="137" t="s">
        <v>2</v>
      </c>
      <c r="G3" s="137" t="s">
        <v>55</v>
      </c>
      <c r="H3" s="137" t="s">
        <v>158</v>
      </c>
      <c r="I3" s="127"/>
      <c r="J3" s="127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</row>
    <row r="4" spans="1:39" ht="23.25" customHeight="1" x14ac:dyDescent="0.25">
      <c r="A4" s="249">
        <f>'[1]A. Opći podaci'!A19:B19</f>
        <v>0</v>
      </c>
      <c r="B4" s="250"/>
      <c r="C4" s="250">
        <f>'[1]A. Opći podaci'!C19:E19</f>
        <v>0</v>
      </c>
      <c r="D4" s="250"/>
      <c r="E4" s="128">
        <f>'[1]A. Opći podaci'!AC19</f>
        <v>0</v>
      </c>
      <c r="F4" s="129">
        <f>'[1]A. Opći podaci'!I19</f>
        <v>0</v>
      </c>
      <c r="G4" s="130">
        <f>'[1]A. Opći podaci'!J19</f>
        <v>0</v>
      </c>
      <c r="H4" s="128">
        <f>'[1]A. Opći podaci'!AE19</f>
        <v>0</v>
      </c>
      <c r="I4" s="127"/>
      <c r="J4" s="127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</row>
    <row r="5" spans="1:39" ht="18.75" customHeight="1" x14ac:dyDescent="0.25">
      <c r="A5" s="243" t="s">
        <v>147</v>
      </c>
      <c r="B5" s="243"/>
      <c r="C5" s="243"/>
      <c r="D5" s="243"/>
      <c r="E5" s="243"/>
      <c r="F5" s="243"/>
      <c r="G5" s="243"/>
      <c r="H5" s="243"/>
      <c r="I5" s="127"/>
      <c r="J5" s="127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</row>
    <row r="6" spans="1:39" ht="16.5" customHeight="1" x14ac:dyDescent="0.25">
      <c r="A6" s="248" t="s">
        <v>11</v>
      </c>
      <c r="B6" s="248"/>
      <c r="C6" s="248" t="s">
        <v>56</v>
      </c>
      <c r="D6" s="248"/>
      <c r="E6" s="137" t="s">
        <v>16</v>
      </c>
      <c r="F6" s="137" t="s">
        <v>2</v>
      </c>
      <c r="G6" s="137" t="s">
        <v>55</v>
      </c>
      <c r="H6" s="137" t="s">
        <v>59</v>
      </c>
      <c r="I6" s="127"/>
      <c r="J6" s="127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</row>
    <row r="7" spans="1:39" x14ac:dyDescent="0.25">
      <c r="A7" s="244">
        <f>'[1]A. Opći podaci'!AC25</f>
        <v>0</v>
      </c>
      <c r="B7" s="245"/>
      <c r="C7" s="245">
        <f>'[1]A. Opći podaci'!AD25</f>
        <v>0</v>
      </c>
      <c r="D7" s="245"/>
      <c r="E7" s="131">
        <f>'[1]A. Opći podaci'!AE25</f>
        <v>0</v>
      </c>
      <c r="F7" s="132">
        <f>'[1]A. Opći podaci'!AF25</f>
        <v>0</v>
      </c>
      <c r="G7" s="133">
        <f>'[1]A. Opći podaci'!AG25</f>
        <v>0</v>
      </c>
      <c r="H7" s="131">
        <f>'[1]A. Opći podaci'!AH25</f>
        <v>0</v>
      </c>
      <c r="I7" s="127"/>
      <c r="J7" s="127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</row>
    <row r="8" spans="1:39" x14ac:dyDescent="0.25">
      <c r="A8" s="244">
        <f>'[1]A. Opći podaci'!AC26</f>
        <v>0</v>
      </c>
      <c r="B8" s="245"/>
      <c r="C8" s="245">
        <f>'[1]A. Opći podaci'!AD26</f>
        <v>0</v>
      </c>
      <c r="D8" s="245"/>
      <c r="E8" s="131">
        <f>'[1]A. Opći podaci'!AE26</f>
        <v>0</v>
      </c>
      <c r="F8" s="132">
        <f>'[1]A. Opći podaci'!AF26</f>
        <v>0</v>
      </c>
      <c r="G8" s="133">
        <f>'[1]A. Opći podaci'!AG26</f>
        <v>0</v>
      </c>
      <c r="H8" s="131">
        <f>'[1]A. Opći podaci'!AH26</f>
        <v>0</v>
      </c>
      <c r="I8" s="127"/>
      <c r="J8" s="127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</row>
    <row r="9" spans="1:39" x14ac:dyDescent="0.25">
      <c r="A9" s="244">
        <f>'[1]A. Opći podaci'!AC27</f>
        <v>0</v>
      </c>
      <c r="B9" s="245"/>
      <c r="C9" s="245">
        <f>'[1]A. Opći podaci'!AD27</f>
        <v>0</v>
      </c>
      <c r="D9" s="245"/>
      <c r="E9" s="131">
        <f>'[1]A. Opći podaci'!AE27</f>
        <v>0</v>
      </c>
      <c r="F9" s="132">
        <f>'[1]A. Opći podaci'!AF27</f>
        <v>0</v>
      </c>
      <c r="G9" s="133">
        <f>'[1]A. Opći podaci'!AG27</f>
        <v>0</v>
      </c>
      <c r="H9" s="131">
        <f>'[1]A. Opći podaci'!AH27</f>
        <v>0</v>
      </c>
      <c r="I9" s="127"/>
      <c r="J9" s="127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</row>
    <row r="10" spans="1:39" x14ac:dyDescent="0.25">
      <c r="A10" s="244">
        <f>'[1]A. Opći podaci'!AC28</f>
        <v>0</v>
      </c>
      <c r="B10" s="245"/>
      <c r="C10" s="245">
        <f>'[1]A. Opći podaci'!AD28</f>
        <v>0</v>
      </c>
      <c r="D10" s="245"/>
      <c r="E10" s="131">
        <f>'[1]A. Opći podaci'!AE28</f>
        <v>0</v>
      </c>
      <c r="F10" s="132">
        <f>'[1]A. Opći podaci'!AF28</f>
        <v>0</v>
      </c>
      <c r="G10" s="133">
        <f>'[1]A. Opći podaci'!AG28</f>
        <v>0</v>
      </c>
      <c r="H10" s="131">
        <f>'[1]A. Opći podaci'!AH28</f>
        <v>0</v>
      </c>
      <c r="I10" s="127"/>
      <c r="J10" s="127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</row>
    <row r="11" spans="1:39" x14ac:dyDescent="0.25">
      <c r="A11" s="244">
        <f>'[1]A. Opći podaci'!AC29</f>
        <v>0</v>
      </c>
      <c r="B11" s="245"/>
      <c r="C11" s="245">
        <f>'[1]A. Opći podaci'!AD29</f>
        <v>0</v>
      </c>
      <c r="D11" s="245"/>
      <c r="E11" s="131">
        <f>'[1]A. Opći podaci'!AE29</f>
        <v>0</v>
      </c>
      <c r="F11" s="132">
        <f>'[1]A. Opći podaci'!AF29</f>
        <v>0</v>
      </c>
      <c r="G11" s="133">
        <f>'[1]A. Opći podaci'!AG29</f>
        <v>0</v>
      </c>
      <c r="H11" s="131">
        <f>'[1]A. Opći podaci'!AH29</f>
        <v>0</v>
      </c>
      <c r="I11" s="127"/>
      <c r="J11" s="127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</row>
    <row r="12" spans="1:39" x14ac:dyDescent="0.25">
      <c r="A12" s="244">
        <f>'[1]A. Opći podaci'!AC30</f>
        <v>0</v>
      </c>
      <c r="B12" s="245"/>
      <c r="C12" s="245">
        <f>'[1]A. Opći podaci'!AD30</f>
        <v>0</v>
      </c>
      <c r="D12" s="245"/>
      <c r="E12" s="131">
        <f>'[1]A. Opći podaci'!AE30</f>
        <v>0</v>
      </c>
      <c r="F12" s="132">
        <f>'[1]A. Opći podaci'!AF30</f>
        <v>0</v>
      </c>
      <c r="G12" s="133">
        <f>'[1]A. Opći podaci'!AG30</f>
        <v>0</v>
      </c>
      <c r="H12" s="131">
        <f>'[1]A. Opći podaci'!AH30</f>
        <v>0</v>
      </c>
      <c r="I12" s="127"/>
      <c r="J12" s="127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</row>
    <row r="13" spans="1:39" x14ac:dyDescent="0.25">
      <c r="A13" s="244">
        <f>'[1]A. Opći podaci'!AC31</f>
        <v>0</v>
      </c>
      <c r="B13" s="245"/>
      <c r="C13" s="245">
        <f>'[1]A. Opći podaci'!AD31</f>
        <v>0</v>
      </c>
      <c r="D13" s="245"/>
      <c r="E13" s="131">
        <f>'[1]A. Opći podaci'!AE31</f>
        <v>0</v>
      </c>
      <c r="F13" s="132">
        <f>'[1]A. Opći podaci'!AF31</f>
        <v>0</v>
      </c>
      <c r="G13" s="133">
        <f>'[1]A. Opći podaci'!AG31</f>
        <v>0</v>
      </c>
      <c r="H13" s="131">
        <f>'[1]A. Opći podaci'!AH31</f>
        <v>0</v>
      </c>
      <c r="I13" s="127"/>
      <c r="J13" s="127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</row>
    <row r="14" spans="1:39" x14ac:dyDescent="0.25">
      <c r="A14" s="236" t="s">
        <v>148</v>
      </c>
      <c r="B14" s="236"/>
      <c r="C14" s="236"/>
      <c r="D14" s="236"/>
      <c r="E14" s="236"/>
      <c r="F14" s="236"/>
      <c r="G14" s="236"/>
      <c r="H14" s="236"/>
      <c r="I14" s="127"/>
      <c r="J14" s="127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</row>
    <row r="15" spans="1:39" x14ac:dyDescent="0.25">
      <c r="A15" s="238"/>
      <c r="B15" s="238"/>
      <c r="C15" s="238"/>
      <c r="D15" s="238"/>
      <c r="E15" s="238"/>
      <c r="F15" s="238"/>
      <c r="G15" s="238"/>
      <c r="H15" s="238"/>
      <c r="I15" s="127"/>
      <c r="J15" s="127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</row>
    <row r="16" spans="1:39" x14ac:dyDescent="0.25">
      <c r="A16" s="238"/>
      <c r="B16" s="238"/>
      <c r="C16" s="238"/>
      <c r="D16" s="238"/>
      <c r="E16" s="238"/>
      <c r="F16" s="238"/>
      <c r="G16" s="238"/>
      <c r="H16" s="238"/>
      <c r="I16" s="127"/>
      <c r="J16" s="127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</row>
    <row r="17" spans="1:39" x14ac:dyDescent="0.25">
      <c r="A17" s="238"/>
      <c r="B17" s="238"/>
      <c r="C17" s="238"/>
      <c r="D17" s="238"/>
      <c r="E17" s="238"/>
      <c r="F17" s="238"/>
      <c r="G17" s="238"/>
      <c r="H17" s="238"/>
      <c r="I17" s="127"/>
      <c r="J17" s="127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</row>
    <row r="18" spans="1:39" x14ac:dyDescent="0.25">
      <c r="A18" s="242" t="s">
        <v>230</v>
      </c>
      <c r="B18" s="242"/>
      <c r="C18" s="242"/>
      <c r="D18" s="242"/>
      <c r="E18" s="242"/>
      <c r="F18" s="242"/>
      <c r="G18" s="242"/>
      <c r="H18" s="242"/>
      <c r="I18" s="127"/>
      <c r="J18" s="127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</row>
    <row r="19" spans="1:39" x14ac:dyDescent="0.25">
      <c r="A19" s="238"/>
      <c r="B19" s="238"/>
      <c r="C19" s="238"/>
      <c r="D19" s="238"/>
      <c r="E19" s="238"/>
      <c r="F19" s="238"/>
      <c r="G19" s="238"/>
      <c r="H19" s="238"/>
      <c r="I19" s="127"/>
      <c r="J19" s="127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</row>
    <row r="20" spans="1:39" x14ac:dyDescent="0.25">
      <c r="A20" s="236" t="s">
        <v>149</v>
      </c>
      <c r="B20" s="236"/>
      <c r="C20" s="236"/>
      <c r="D20" s="236"/>
      <c r="E20" s="236"/>
      <c r="F20" s="236"/>
      <c r="G20" s="236"/>
      <c r="H20" s="236"/>
      <c r="I20" s="127"/>
      <c r="J20" s="127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</row>
    <row r="21" spans="1:39" x14ac:dyDescent="0.25">
      <c r="A21" s="237"/>
      <c r="B21" s="237"/>
      <c r="C21" s="237"/>
      <c r="D21" s="237"/>
      <c r="E21" s="237"/>
      <c r="F21" s="237"/>
      <c r="G21" s="237"/>
      <c r="H21" s="237"/>
      <c r="I21" s="127"/>
      <c r="J21" s="127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</row>
    <row r="22" spans="1:39" x14ac:dyDescent="0.25">
      <c r="A22" s="237"/>
      <c r="B22" s="237"/>
      <c r="C22" s="237"/>
      <c r="D22" s="237"/>
      <c r="E22" s="237"/>
      <c r="F22" s="237"/>
      <c r="G22" s="237"/>
      <c r="H22" s="237"/>
      <c r="I22" s="127"/>
      <c r="J22" s="127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</row>
    <row r="23" spans="1:39" x14ac:dyDescent="0.25">
      <c r="A23" s="237"/>
      <c r="B23" s="237"/>
      <c r="C23" s="237"/>
      <c r="D23" s="237"/>
      <c r="E23" s="237"/>
      <c r="F23" s="237"/>
      <c r="G23" s="237"/>
      <c r="H23" s="237"/>
      <c r="I23" s="127"/>
      <c r="J23" s="127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</row>
    <row r="24" spans="1:39" x14ac:dyDescent="0.25">
      <c r="A24" s="237"/>
      <c r="B24" s="237"/>
      <c r="C24" s="237"/>
      <c r="D24" s="237"/>
      <c r="E24" s="237"/>
      <c r="F24" s="237"/>
      <c r="G24" s="237"/>
      <c r="H24" s="237"/>
      <c r="I24" s="127"/>
      <c r="J24" s="127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</row>
    <row r="25" spans="1:39" x14ac:dyDescent="0.25">
      <c r="A25" s="237"/>
      <c r="B25" s="237"/>
      <c r="C25" s="237"/>
      <c r="D25" s="237"/>
      <c r="E25" s="237"/>
      <c r="F25" s="237"/>
      <c r="G25" s="237"/>
      <c r="H25" s="237"/>
      <c r="I25" s="127"/>
      <c r="J25" s="127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</row>
    <row r="26" spans="1:39" x14ac:dyDescent="0.25">
      <c r="A26" s="236" t="s">
        <v>150</v>
      </c>
      <c r="B26" s="236"/>
      <c r="C26" s="236"/>
      <c r="D26" s="236"/>
      <c r="E26" s="236"/>
      <c r="F26" s="236"/>
      <c r="G26" s="236"/>
      <c r="H26" s="236"/>
      <c r="I26" s="127"/>
      <c r="J26" s="127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</row>
    <row r="27" spans="1:39" x14ac:dyDescent="0.25">
      <c r="A27" s="237"/>
      <c r="B27" s="237"/>
      <c r="C27" s="237"/>
      <c r="D27" s="237"/>
      <c r="E27" s="237"/>
      <c r="F27" s="237"/>
      <c r="G27" s="237"/>
      <c r="H27" s="237"/>
      <c r="I27" s="127"/>
      <c r="J27" s="127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</row>
    <row r="28" spans="1:39" x14ac:dyDescent="0.25">
      <c r="A28" s="237"/>
      <c r="B28" s="237"/>
      <c r="C28" s="237"/>
      <c r="D28" s="237"/>
      <c r="E28" s="237"/>
      <c r="F28" s="237"/>
      <c r="G28" s="237"/>
      <c r="H28" s="237"/>
      <c r="I28" s="127"/>
      <c r="J28" s="127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</row>
    <row r="29" spans="1:39" x14ac:dyDescent="0.25">
      <c r="A29" s="237"/>
      <c r="B29" s="237"/>
      <c r="C29" s="237"/>
      <c r="D29" s="237"/>
      <c r="E29" s="237"/>
      <c r="F29" s="237"/>
      <c r="G29" s="237"/>
      <c r="H29" s="237"/>
      <c r="I29" s="127"/>
      <c r="J29" s="127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</row>
    <row r="30" spans="1:39" x14ac:dyDescent="0.25">
      <c r="A30" s="237"/>
      <c r="B30" s="237"/>
      <c r="C30" s="237"/>
      <c r="D30" s="237"/>
      <c r="E30" s="237"/>
      <c r="F30" s="237"/>
      <c r="G30" s="237"/>
      <c r="H30" s="237"/>
      <c r="I30" s="127"/>
      <c r="J30" s="127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</row>
    <row r="31" spans="1:39" ht="74.25" customHeight="1" x14ac:dyDescent="0.25">
      <c r="A31" s="243" t="s">
        <v>151</v>
      </c>
      <c r="B31" s="243"/>
      <c r="C31" s="243"/>
      <c r="D31" s="243"/>
      <c r="E31" s="243"/>
      <c r="F31" s="243"/>
      <c r="G31" s="243"/>
      <c r="H31" s="243"/>
      <c r="I31" s="127"/>
      <c r="J31" s="127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</row>
    <row r="32" spans="1:39" ht="53.25" customHeight="1" x14ac:dyDescent="0.25">
      <c r="A32" s="134" t="s">
        <v>208</v>
      </c>
      <c r="B32" s="241"/>
      <c r="C32" s="241"/>
      <c r="D32" s="241"/>
      <c r="E32" s="241"/>
      <c r="F32" s="241"/>
      <c r="G32" s="241"/>
      <c r="H32" s="241"/>
      <c r="I32" s="127"/>
      <c r="J32" s="127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</row>
    <row r="33" spans="1:39" ht="59.25" customHeight="1" x14ac:dyDescent="0.25">
      <c r="A33" s="134" t="s">
        <v>209</v>
      </c>
      <c r="B33" s="241"/>
      <c r="C33" s="241"/>
      <c r="D33" s="241"/>
      <c r="E33" s="241"/>
      <c r="F33" s="241"/>
      <c r="G33" s="241"/>
      <c r="H33" s="241"/>
      <c r="I33" s="127"/>
      <c r="J33" s="127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</row>
    <row r="34" spans="1:39" ht="39.75" customHeight="1" x14ac:dyDescent="0.25">
      <c r="A34" s="134" t="s">
        <v>210</v>
      </c>
      <c r="B34" s="241"/>
      <c r="C34" s="241"/>
      <c r="D34" s="241"/>
      <c r="E34" s="241"/>
      <c r="F34" s="241"/>
      <c r="G34" s="241"/>
      <c r="H34" s="241"/>
      <c r="I34" s="127"/>
      <c r="J34" s="127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</row>
    <row r="35" spans="1:39" ht="48.75" customHeight="1" x14ac:dyDescent="0.25">
      <c r="A35" s="134" t="s">
        <v>211</v>
      </c>
      <c r="B35" s="241"/>
      <c r="C35" s="241"/>
      <c r="D35" s="241"/>
      <c r="E35" s="241"/>
      <c r="F35" s="241"/>
      <c r="G35" s="241"/>
      <c r="H35" s="241"/>
      <c r="I35" s="127"/>
      <c r="J35" s="127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</row>
    <row r="36" spans="1:39" ht="39" customHeight="1" x14ac:dyDescent="0.25">
      <c r="A36" s="134" t="s">
        <v>212</v>
      </c>
      <c r="B36" s="241"/>
      <c r="C36" s="241"/>
      <c r="D36" s="241"/>
      <c r="E36" s="241"/>
      <c r="F36" s="241"/>
      <c r="G36" s="241"/>
      <c r="H36" s="241"/>
      <c r="I36" s="127"/>
      <c r="J36" s="127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</row>
    <row r="37" spans="1:39" x14ac:dyDescent="0.25">
      <c r="A37" s="236" t="s">
        <v>152</v>
      </c>
      <c r="B37" s="236"/>
      <c r="C37" s="236"/>
      <c r="D37" s="236"/>
      <c r="E37" s="236"/>
      <c r="F37" s="236"/>
      <c r="G37" s="236"/>
      <c r="H37" s="236"/>
      <c r="I37" s="127"/>
      <c r="J37" s="127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</row>
    <row r="38" spans="1:39" x14ac:dyDescent="0.25">
      <c r="A38" s="135" t="s">
        <v>213</v>
      </c>
      <c r="B38" s="238"/>
      <c r="C38" s="238"/>
      <c r="D38" s="238"/>
      <c r="E38" s="238"/>
      <c r="F38" s="238"/>
      <c r="G38" s="238"/>
      <c r="H38" s="238"/>
      <c r="I38" s="127"/>
      <c r="J38" s="127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</row>
    <row r="39" spans="1:39" ht="11.25" customHeight="1" x14ac:dyDescent="0.25">
      <c r="A39" s="136" t="s">
        <v>214</v>
      </c>
      <c r="B39" s="238"/>
      <c r="C39" s="238"/>
      <c r="D39" s="238"/>
      <c r="E39" s="238"/>
      <c r="F39" s="238"/>
      <c r="G39" s="238"/>
      <c r="H39" s="238"/>
      <c r="I39" s="127"/>
      <c r="J39" s="127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</row>
    <row r="40" spans="1:39" ht="15" customHeight="1" x14ac:dyDescent="0.25">
      <c r="A40" s="136" t="s">
        <v>215</v>
      </c>
      <c r="B40" s="238"/>
      <c r="C40" s="238"/>
      <c r="D40" s="238"/>
      <c r="E40" s="238"/>
      <c r="F40" s="238"/>
      <c r="G40" s="238"/>
      <c r="H40" s="238"/>
      <c r="I40" s="127"/>
      <c r="J40" s="127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</row>
    <row r="41" spans="1:39" ht="15" customHeight="1" x14ac:dyDescent="0.25">
      <c r="A41" s="136" t="s">
        <v>180</v>
      </c>
      <c r="B41" s="238"/>
      <c r="C41" s="238"/>
      <c r="D41" s="238"/>
      <c r="E41" s="238"/>
      <c r="F41" s="238"/>
      <c r="G41" s="238"/>
      <c r="H41" s="238"/>
      <c r="I41" s="127"/>
      <c r="J41" s="127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</row>
    <row r="42" spans="1:39" ht="47.25" customHeight="1" x14ac:dyDescent="0.25">
      <c r="A42" s="239" t="s">
        <v>153</v>
      </c>
      <c r="B42" s="239"/>
      <c r="C42" s="239"/>
      <c r="D42" s="239"/>
      <c r="E42" s="239"/>
      <c r="F42" s="239"/>
      <c r="G42" s="239"/>
      <c r="H42" s="239"/>
      <c r="I42" s="127"/>
      <c r="J42" s="127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</row>
    <row r="43" spans="1:39" x14ac:dyDescent="0.25">
      <c r="A43" s="240"/>
      <c r="B43" s="240"/>
      <c r="C43" s="240"/>
      <c r="D43" s="240"/>
      <c r="E43" s="240"/>
      <c r="F43" s="240"/>
      <c r="G43" s="240"/>
      <c r="H43" s="240"/>
      <c r="I43" s="127"/>
      <c r="J43" s="127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</row>
    <row r="44" spans="1:39" x14ac:dyDescent="0.25">
      <c r="A44" s="240"/>
      <c r="B44" s="240"/>
      <c r="C44" s="240"/>
      <c r="D44" s="240"/>
      <c r="E44" s="240"/>
      <c r="F44" s="240"/>
      <c r="G44" s="240"/>
      <c r="H44" s="240"/>
      <c r="I44" s="127"/>
      <c r="J44" s="127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</row>
    <row r="45" spans="1:39" x14ac:dyDescent="0.25">
      <c r="A45" s="240"/>
      <c r="B45" s="240"/>
      <c r="C45" s="240"/>
      <c r="D45" s="240"/>
      <c r="E45" s="240"/>
      <c r="F45" s="240"/>
      <c r="G45" s="240"/>
      <c r="H45" s="240"/>
      <c r="I45" s="127"/>
      <c r="J45" s="127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</row>
    <row r="46" spans="1:39" x14ac:dyDescent="0.25">
      <c r="A46" s="240"/>
      <c r="B46" s="240"/>
      <c r="C46" s="240"/>
      <c r="D46" s="240"/>
      <c r="E46" s="240"/>
      <c r="F46" s="240"/>
      <c r="G46" s="240"/>
      <c r="H46" s="240"/>
      <c r="I46" s="127"/>
      <c r="J46" s="127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</row>
    <row r="47" spans="1:39" x14ac:dyDescent="0.25">
      <c r="A47" s="236" t="s">
        <v>216</v>
      </c>
      <c r="B47" s="236"/>
      <c r="C47" s="236"/>
      <c r="D47" s="236"/>
      <c r="E47" s="236"/>
      <c r="F47" s="236"/>
      <c r="G47" s="236"/>
      <c r="H47" s="236"/>
      <c r="I47" s="127"/>
      <c r="J47" s="127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</row>
    <row r="48" spans="1:39" x14ac:dyDescent="0.25">
      <c r="A48" s="136" t="s">
        <v>201</v>
      </c>
      <c r="B48" s="238" t="s">
        <v>217</v>
      </c>
      <c r="C48" s="238"/>
      <c r="D48" s="136" t="s">
        <v>218</v>
      </c>
      <c r="E48" s="238" t="s">
        <v>219</v>
      </c>
      <c r="F48" s="238"/>
      <c r="G48" s="238" t="s">
        <v>180</v>
      </c>
      <c r="H48" s="238"/>
      <c r="I48" s="127"/>
      <c r="J48" s="127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</row>
    <row r="49" spans="1:39" x14ac:dyDescent="0.25">
      <c r="A49" s="136" t="s">
        <v>58</v>
      </c>
      <c r="B49" s="238"/>
      <c r="C49" s="238"/>
      <c r="D49" s="136"/>
      <c r="E49" s="238"/>
      <c r="F49" s="238"/>
      <c r="G49" s="238"/>
      <c r="H49" s="238"/>
      <c r="I49" s="127"/>
      <c r="J49" s="127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</row>
    <row r="50" spans="1:39" x14ac:dyDescent="0.25">
      <c r="A50" s="136" t="s">
        <v>62</v>
      </c>
      <c r="B50" s="238"/>
      <c r="C50" s="238"/>
      <c r="D50" s="136"/>
      <c r="E50" s="238"/>
      <c r="F50" s="238"/>
      <c r="G50" s="238"/>
      <c r="H50" s="238"/>
      <c r="I50" s="127"/>
      <c r="J50" s="127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</row>
    <row r="51" spans="1:39" x14ac:dyDescent="0.25">
      <c r="A51" s="136" t="s">
        <v>63</v>
      </c>
      <c r="B51" s="238"/>
      <c r="C51" s="238"/>
      <c r="D51" s="136"/>
      <c r="E51" s="238"/>
      <c r="F51" s="238"/>
      <c r="G51" s="238"/>
      <c r="H51" s="238"/>
      <c r="I51" s="127"/>
      <c r="J51" s="127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</row>
    <row r="52" spans="1:39" x14ac:dyDescent="0.25">
      <c r="A52" s="236" t="s">
        <v>160</v>
      </c>
      <c r="B52" s="236"/>
      <c r="C52" s="236"/>
      <c r="D52" s="236"/>
      <c r="E52" s="236"/>
      <c r="F52" s="236"/>
      <c r="G52" s="236"/>
      <c r="H52" s="236"/>
      <c r="I52" s="127"/>
      <c r="J52" s="127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</row>
    <row r="53" spans="1:39" x14ac:dyDescent="0.25">
      <c r="A53" s="237"/>
      <c r="B53" s="237"/>
      <c r="C53" s="237"/>
      <c r="D53" s="237"/>
      <c r="E53" s="237"/>
      <c r="F53" s="237"/>
      <c r="G53" s="237"/>
      <c r="H53" s="237"/>
      <c r="I53" s="127"/>
      <c r="J53" s="127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</row>
    <row r="54" spans="1:39" x14ac:dyDescent="0.25">
      <c r="A54" s="237"/>
      <c r="B54" s="237"/>
      <c r="C54" s="237"/>
      <c r="D54" s="237"/>
      <c r="E54" s="237"/>
      <c r="F54" s="237"/>
      <c r="G54" s="237"/>
      <c r="H54" s="237"/>
      <c r="I54" s="127"/>
      <c r="J54" s="127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</row>
    <row r="55" spans="1:39" x14ac:dyDescent="0.2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</row>
    <row r="56" spans="1:39" x14ac:dyDescent="0.25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</row>
    <row r="57" spans="1:39" x14ac:dyDescent="0.25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</row>
    <row r="58" spans="1:39" x14ac:dyDescent="0.2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</row>
    <row r="59" spans="1:39" x14ac:dyDescent="0.25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</row>
    <row r="60" spans="1:39" x14ac:dyDescent="0.25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</row>
    <row r="61" spans="1:39" x14ac:dyDescent="0.25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</row>
    <row r="62" spans="1:39" x14ac:dyDescent="0.25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</row>
    <row r="63" spans="1:39" x14ac:dyDescent="0.2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</row>
    <row r="64" spans="1:39" x14ac:dyDescent="0.2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</row>
    <row r="65" spans="1:39" x14ac:dyDescent="0.2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</row>
    <row r="66" spans="1:39" x14ac:dyDescent="0.2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</row>
    <row r="67" spans="1:39" x14ac:dyDescent="0.2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</row>
    <row r="68" spans="1:39" x14ac:dyDescent="0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</row>
    <row r="69" spans="1:39" x14ac:dyDescent="0.2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</row>
    <row r="70" spans="1:39" x14ac:dyDescent="0.2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</row>
    <row r="71" spans="1:39" x14ac:dyDescent="0.2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</row>
    <row r="72" spans="1:39" x14ac:dyDescent="0.2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</row>
    <row r="73" spans="1:39" x14ac:dyDescent="0.2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</row>
    <row r="74" spans="1:39" x14ac:dyDescent="0.2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</row>
    <row r="75" spans="1:39" x14ac:dyDescent="0.2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</row>
    <row r="76" spans="1:39" x14ac:dyDescent="0.2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</row>
    <row r="77" spans="1:39" x14ac:dyDescent="0.2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</row>
    <row r="78" spans="1:39" x14ac:dyDescent="0.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</row>
    <row r="79" spans="1:39" x14ac:dyDescent="0.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</row>
    <row r="80" spans="1:39" x14ac:dyDescent="0.2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</row>
    <row r="81" spans="1:39" x14ac:dyDescent="0.2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</row>
    <row r="82" spans="1:39" x14ac:dyDescent="0.25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</row>
    <row r="83" spans="1:39" x14ac:dyDescent="0.2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</row>
    <row r="84" spans="1:39" x14ac:dyDescent="0.2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</row>
    <row r="85" spans="1:39" x14ac:dyDescent="0.2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</row>
    <row r="86" spans="1:39" x14ac:dyDescent="0.25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</row>
    <row r="87" spans="1:39" x14ac:dyDescent="0.2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</row>
    <row r="88" spans="1:39" x14ac:dyDescent="0.25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</row>
    <row r="89" spans="1:39" x14ac:dyDescent="0.25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</row>
    <row r="90" spans="1:39" x14ac:dyDescent="0.25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</row>
    <row r="91" spans="1:39" x14ac:dyDescent="0.25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</row>
    <row r="92" spans="1:39" x14ac:dyDescent="0.25">
      <c r="A92" s="115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</row>
    <row r="93" spans="1:39" x14ac:dyDescent="0.25">
      <c r="A93" s="115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</row>
    <row r="94" spans="1:39" x14ac:dyDescent="0.25">
      <c r="A94" s="115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</row>
    <row r="95" spans="1:39" x14ac:dyDescent="0.25">
      <c r="A95" s="115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</row>
    <row r="96" spans="1:39" x14ac:dyDescent="0.25">
      <c r="A96" s="115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</row>
    <row r="97" spans="1:39" x14ac:dyDescent="0.25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</row>
    <row r="98" spans="1:39" x14ac:dyDescent="0.2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</row>
    <row r="99" spans="1:39" x14ac:dyDescent="0.25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</row>
    <row r="100" spans="1:39" x14ac:dyDescent="0.25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</row>
    <row r="101" spans="1:39" x14ac:dyDescent="0.25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</row>
    <row r="102" spans="1:39" x14ac:dyDescent="0.25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</row>
    <row r="103" spans="1:39" x14ac:dyDescent="0.25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</row>
    <row r="104" spans="1:39" x14ac:dyDescent="0.25">
      <c r="A104" s="115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</row>
    <row r="105" spans="1:39" x14ac:dyDescent="0.25">
      <c r="A105" s="115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</row>
    <row r="106" spans="1:39" x14ac:dyDescent="0.25">
      <c r="A106" s="115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</row>
    <row r="107" spans="1:39" x14ac:dyDescent="0.25">
      <c r="A107" s="115"/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</row>
    <row r="108" spans="1:39" x14ac:dyDescent="0.25">
      <c r="A108" s="115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</row>
    <row r="109" spans="1:39" x14ac:dyDescent="0.25">
      <c r="A109" s="115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</row>
    <row r="110" spans="1:39" x14ac:dyDescent="0.25">
      <c r="A110" s="115"/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</row>
    <row r="111" spans="1:39" x14ac:dyDescent="0.2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</row>
    <row r="112" spans="1:39" x14ac:dyDescent="0.25">
      <c r="A112" s="115"/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</row>
    <row r="113" spans="1:39" x14ac:dyDescent="0.25">
      <c r="A113" s="11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</row>
    <row r="114" spans="1:39" x14ac:dyDescent="0.25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</row>
    <row r="115" spans="1:39" x14ac:dyDescent="0.25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</row>
    <row r="116" spans="1:39" x14ac:dyDescent="0.25">
      <c r="A116" s="115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</row>
    <row r="117" spans="1:39" x14ac:dyDescent="0.2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</row>
    <row r="118" spans="1:39" x14ac:dyDescent="0.25">
      <c r="A118" s="115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</row>
    <row r="119" spans="1:39" x14ac:dyDescent="0.25">
      <c r="A119" s="115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</row>
    <row r="120" spans="1:39" x14ac:dyDescent="0.25">
      <c r="A120" s="115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</row>
    <row r="121" spans="1:39" x14ac:dyDescent="0.25">
      <c r="A121" s="115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</row>
    <row r="122" spans="1:39" x14ac:dyDescent="0.25">
      <c r="A122" s="115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</row>
    <row r="123" spans="1:39" x14ac:dyDescent="0.25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</row>
    <row r="124" spans="1:39" x14ac:dyDescent="0.25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</row>
    <row r="125" spans="1:39" x14ac:dyDescent="0.25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</row>
    <row r="126" spans="1:39" x14ac:dyDescent="0.25">
      <c r="A126" s="115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</row>
    <row r="127" spans="1:39" x14ac:dyDescent="0.25">
      <c r="A127" s="115"/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</row>
    <row r="128" spans="1:39" x14ac:dyDescent="0.25">
      <c r="A128" s="115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</row>
    <row r="129" spans="1:39" x14ac:dyDescent="0.25">
      <c r="A129" s="115"/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</row>
    <row r="130" spans="1:39" x14ac:dyDescent="0.25">
      <c r="A130" s="115"/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</row>
    <row r="131" spans="1:39" x14ac:dyDescent="0.25">
      <c r="A131" s="115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</row>
    <row r="132" spans="1:39" x14ac:dyDescent="0.25">
      <c r="A132" s="115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</row>
    <row r="133" spans="1:39" x14ac:dyDescent="0.25">
      <c r="A133" s="115"/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</row>
    <row r="134" spans="1:39" x14ac:dyDescent="0.25">
      <c r="A134" s="115"/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</row>
    <row r="135" spans="1:39" x14ac:dyDescent="0.25">
      <c r="A135" s="115"/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  <c r="AM135" s="115"/>
    </row>
    <row r="136" spans="1:39" x14ac:dyDescent="0.25">
      <c r="A136" s="115"/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</row>
    <row r="137" spans="1:39" x14ac:dyDescent="0.25">
      <c r="A137" s="115"/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</row>
    <row r="138" spans="1:39" x14ac:dyDescent="0.25">
      <c r="A138" s="115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  <c r="AM138" s="115"/>
    </row>
    <row r="139" spans="1:39" x14ac:dyDescent="0.25">
      <c r="A139" s="115"/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  <c r="AM139" s="115"/>
    </row>
    <row r="140" spans="1:39" x14ac:dyDescent="0.25">
      <c r="A140" s="115"/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</row>
    <row r="141" spans="1:39" x14ac:dyDescent="0.25">
      <c r="A141" s="115"/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</row>
    <row r="142" spans="1:39" x14ac:dyDescent="0.25">
      <c r="A142" s="115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</row>
    <row r="143" spans="1:39" x14ac:dyDescent="0.25">
      <c r="A143" s="115"/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</row>
    <row r="144" spans="1:39" x14ac:dyDescent="0.25">
      <c r="A144" s="115"/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</row>
    <row r="145" spans="1:39" x14ac:dyDescent="0.25">
      <c r="A145" s="115"/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</row>
    <row r="146" spans="1:39" x14ac:dyDescent="0.25">
      <c r="A146" s="115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</row>
    <row r="147" spans="1:39" x14ac:dyDescent="0.25">
      <c r="A147" s="115"/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</row>
    <row r="148" spans="1:39" x14ac:dyDescent="0.25">
      <c r="A148" s="115"/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</row>
    <row r="149" spans="1:39" x14ac:dyDescent="0.25">
      <c r="A149" s="115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</row>
    <row r="150" spans="1:39" x14ac:dyDescent="0.25">
      <c r="A150" s="115"/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</row>
    <row r="151" spans="1:39" x14ac:dyDescent="0.25">
      <c r="A151" s="115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</row>
    <row r="152" spans="1:39" x14ac:dyDescent="0.25">
      <c r="A152" s="115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</row>
    <row r="153" spans="1:39" x14ac:dyDescent="0.25">
      <c r="A153" s="115"/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</row>
    <row r="154" spans="1:39" x14ac:dyDescent="0.25">
      <c r="A154" s="115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  <c r="AM154" s="115"/>
    </row>
    <row r="155" spans="1:39" x14ac:dyDescent="0.25">
      <c r="A155" s="115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</row>
    <row r="156" spans="1:39" x14ac:dyDescent="0.25">
      <c r="A156" s="115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</row>
    <row r="157" spans="1:39" x14ac:dyDescent="0.25">
      <c r="A157" s="115"/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</row>
    <row r="158" spans="1:39" x14ac:dyDescent="0.25">
      <c r="A158" s="115"/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</row>
    <row r="159" spans="1:39" x14ac:dyDescent="0.25">
      <c r="A159" s="115"/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</row>
    <row r="160" spans="1:39" x14ac:dyDescent="0.25">
      <c r="A160" s="115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</row>
    <row r="161" spans="1:39" x14ac:dyDescent="0.25">
      <c r="A161" s="115"/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</row>
    <row r="162" spans="1:39" x14ac:dyDescent="0.25">
      <c r="A162" s="115"/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</row>
    <row r="163" spans="1:39" x14ac:dyDescent="0.25">
      <c r="A163" s="115"/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</row>
    <row r="164" spans="1:39" x14ac:dyDescent="0.25">
      <c r="A164" s="115"/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  <c r="AL164" s="115"/>
      <c r="AM164" s="115"/>
    </row>
    <row r="165" spans="1:39" x14ac:dyDescent="0.25">
      <c r="A165" s="115"/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  <c r="AL165" s="115"/>
      <c r="AM165" s="115"/>
    </row>
    <row r="166" spans="1:39" x14ac:dyDescent="0.25">
      <c r="A166" s="115"/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</row>
    <row r="167" spans="1:39" x14ac:dyDescent="0.25">
      <c r="A167" s="115"/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</row>
    <row r="168" spans="1:39" x14ac:dyDescent="0.25">
      <c r="A168" s="115"/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</row>
    <row r="169" spans="1:39" x14ac:dyDescent="0.25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  <c r="AM169" s="115"/>
    </row>
    <row r="170" spans="1:39" x14ac:dyDescent="0.25">
      <c r="A170" s="115"/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</row>
    <row r="171" spans="1:39" x14ac:dyDescent="0.25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</row>
    <row r="172" spans="1:39" x14ac:dyDescent="0.2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</row>
    <row r="173" spans="1:39" x14ac:dyDescent="0.2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</row>
    <row r="174" spans="1:39" x14ac:dyDescent="0.25">
      <c r="A174" s="115"/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</row>
    <row r="175" spans="1:39" x14ac:dyDescent="0.25">
      <c r="A175" s="115"/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</row>
    <row r="176" spans="1:39" x14ac:dyDescent="0.25">
      <c r="A176" s="115"/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</row>
    <row r="177" spans="1:39" x14ac:dyDescent="0.25">
      <c r="A177" s="115"/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</row>
    <row r="178" spans="1:39" x14ac:dyDescent="0.25">
      <c r="A178" s="115"/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</row>
    <row r="179" spans="1:39" x14ac:dyDescent="0.25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</row>
    <row r="180" spans="1:39" x14ac:dyDescent="0.25">
      <c r="A180" s="115"/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</row>
    <row r="181" spans="1:39" x14ac:dyDescent="0.25">
      <c r="A181" s="115"/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</row>
    <row r="182" spans="1:39" x14ac:dyDescent="0.25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</row>
    <row r="183" spans="1:39" x14ac:dyDescent="0.25">
      <c r="A183" s="115"/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</row>
    <row r="184" spans="1:39" x14ac:dyDescent="0.25">
      <c r="A184" s="115"/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</row>
    <row r="185" spans="1:39" x14ac:dyDescent="0.25">
      <c r="A185" s="115"/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</row>
    <row r="186" spans="1:39" x14ac:dyDescent="0.25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</row>
    <row r="187" spans="1:39" x14ac:dyDescent="0.25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</row>
    <row r="188" spans="1:39" x14ac:dyDescent="0.25">
      <c r="A188" s="115"/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</row>
    <row r="189" spans="1:39" x14ac:dyDescent="0.25">
      <c r="A189" s="115"/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  <c r="AM189" s="115"/>
    </row>
    <row r="190" spans="1:39" x14ac:dyDescent="0.25">
      <c r="A190" s="115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</row>
    <row r="191" spans="1:39" x14ac:dyDescent="0.25">
      <c r="A191" s="115"/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115"/>
    </row>
    <row r="192" spans="1:39" x14ac:dyDescent="0.25">
      <c r="A192" s="115"/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</row>
    <row r="193" spans="1:39" x14ac:dyDescent="0.25">
      <c r="A193" s="115"/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</row>
    <row r="194" spans="1:39" x14ac:dyDescent="0.25">
      <c r="A194" s="115"/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</row>
    <row r="195" spans="1:39" x14ac:dyDescent="0.25">
      <c r="A195" s="115"/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</row>
    <row r="196" spans="1:39" x14ac:dyDescent="0.25">
      <c r="A196" s="115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</row>
    <row r="197" spans="1:39" x14ac:dyDescent="0.25">
      <c r="A197" s="115"/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</row>
    <row r="198" spans="1:39" x14ac:dyDescent="0.25">
      <c r="A198" s="115"/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</row>
    <row r="199" spans="1:39" x14ac:dyDescent="0.25">
      <c r="A199" s="115"/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  <c r="AM199" s="115"/>
    </row>
    <row r="200" spans="1:39" x14ac:dyDescent="0.25">
      <c r="A200" s="115"/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115"/>
      <c r="AM200" s="115"/>
    </row>
    <row r="201" spans="1:39" x14ac:dyDescent="0.25">
      <c r="A201" s="115"/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115"/>
      <c r="AM201" s="115"/>
    </row>
    <row r="202" spans="1:39" x14ac:dyDescent="0.25">
      <c r="A202" s="115"/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  <c r="AM202" s="115"/>
    </row>
    <row r="203" spans="1:39" x14ac:dyDescent="0.25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115"/>
      <c r="AM203" s="115"/>
    </row>
    <row r="204" spans="1:39" x14ac:dyDescent="0.25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115"/>
      <c r="AM204" s="115"/>
    </row>
  </sheetData>
  <mergeCells count="59"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A52:H52"/>
    <mergeCell ref="A53:H54"/>
    <mergeCell ref="B50:C50"/>
    <mergeCell ref="E50:F50"/>
    <mergeCell ref="G50:H50"/>
    <mergeCell ref="B51:C51"/>
    <mergeCell ref="E51:F51"/>
    <mergeCell ref="G51:H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Labels</vt:lpstr>
      <vt:lpstr>A. Opći podaci</vt:lpstr>
      <vt:lpstr>B. Voditelj i publikacije</vt:lpstr>
      <vt:lpstr>C. Plan rada</vt:lpstr>
      <vt:lpstr>D. Financijski plan</vt:lpstr>
      <vt:lpstr>E. Ostali izvori financiranja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2024-01-19T10:05:19Z</dcterms:modified>
</cp:coreProperties>
</file>