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otpore 2023\Tablice\"/>
    </mc:Choice>
  </mc:AlternateContent>
  <bookViews>
    <workbookView xWindow="0" yWindow="0" windowWidth="25125" windowHeight="12030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publikacije'!$A$1:$K$24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[1]Labels!$K$2:$K$25</definedName>
    <definedName name="zvanja">Labels!$K$2:$K$25</definedName>
  </definedNames>
  <calcPr calcId="162913"/>
  <customWorkbookViews>
    <customWorkbookView name="Obrazac Print" guid="{5DA942F9-93A1-4CC1-8713-7F341398BA4F}" includePrintSettings="0" includeHiddenRowCol="0" maximized="1" xWindow="1" yWindow="1" windowWidth="1920" windowHeight="996" activeSheetId="1" showFormulaBar="0"/>
    <customWorkbookView name="Obrazac" guid="{5B15E957-A46D-4F35-874F-E94885D54CFF}" includePrintSettings="0" includeHiddenRowCol="0" maximized="1" xWindow="1" yWindow="1" windowWidth="1920" windowHeight="970" activeSheetId="1"/>
  </customWorkbookViews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J17" i="18" l="1"/>
  <c r="J18" i="18"/>
  <c r="J19" i="18"/>
  <c r="J20" i="18"/>
  <c r="J21" i="18"/>
  <c r="J22" i="18"/>
  <c r="J23" i="18"/>
  <c r="J24" i="18"/>
  <c r="J25" i="18"/>
  <c r="J16" i="18"/>
  <c r="J4" i="18" l="1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<sst xmlns="http://schemas.openxmlformats.org/spreadsheetml/2006/main" count="419" uniqueCount="229">
  <si>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</si>
  <si>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</si>
  <si>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</si>
  <si>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</si>
  <si>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</si>
  <si>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</si>
  <si>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</si>
  <si>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</si>
  <si>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</si>
  <si>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</si>
  <si>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</si>
  <si>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</si>
  <si>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</si>
  <si>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</si>
  <si>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</si>
  <si>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</si>
  <si>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</si>
  <si>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</si>
  <si>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</si>
  <si>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</si>
  <si>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</si>
  <si>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</si>
  <si>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</si>
  <si>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</si>
  <si>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</si>
  <si>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</si>
  <si>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</si>
  <si>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</si>
  <si>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</si>
  <si>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</si>
  <si>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</si>
  <si>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</si>
  <si>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</si>
  <si>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</si>
  <si>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</si>
  <si>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</si>
  <si>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</si>
  <si>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</si>
  <si>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</si>
  <si>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</si>
  <si>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</si>
  <si>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</si>
  <si>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</si>
  <si>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</si>
  <si>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</si>
  <si>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</si>
  <si>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</si>
  <si>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</si>
  <si>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</si>
  <si>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</si>
  <si>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</si>
  <si>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</si>
  <si>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</si>
  <si>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</si>
  <si>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</si>
  <si>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</si>
  <si>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</si>
  <si>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</si>
  <si>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</si>
  <si>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</si>
  <si>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</si>
  <si>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</si>
  <si>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</si>
  <si>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</si>
  <si>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</si>
  <si>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</si>
  <si>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</si>
  <si>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</si>
  <si>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</si>
  <si>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</si>
  <si>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</si>
  <si>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</si>
  <si>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</si>
  <si>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</si>
  <si>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</si>
  <si>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</si>
  <si>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</si>
  <si>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</si>
  <si>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</si>
  <si>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</si>
  <si>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</si>
  <si>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</si>
  <si>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</si>
  <si>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</si>
  <si>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</si>
  <si>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</si>
  <si>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</si>
  <si>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</si>
  <si>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</si>
  <si>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</si>
  <si>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</si>
  <si>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</si>
  <si>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</si>
  <si>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</si>
  <si>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</si>
  <si>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</si>
  <si>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</si>
  <si>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</si>
  <si>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</si>
  <si>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</si>
  <si>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</si>
  <si>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</si>
  <si>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</si>
  <si>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</si>
  <si>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</si>
  <si>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</si>
  <si>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</si>
  <si>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</si>
  <si>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</si>
  <si>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</si>
  <si>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</si>
  <si>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</si>
  <si>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</si>
  <si>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</si>
  <si>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</si>
  <si>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</si>
  <si>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</si>
  <si>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</si>
  <si>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</si>
  <si>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</si>
  <si>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</si>
  <si>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</si>
  <si>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</si>
  <si>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</si>
  <si>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</si>
  <si>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</si>
  <si>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</si>
  <si>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</si>
  <si>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</si>
  <si>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</si>
  <si>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</si>
  <si>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</si>
  <si>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</si>
  <si>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</si>
  <si>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</si>
  <si>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</si>
  <si>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</si>
  <si>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</si>
  <si>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</si>
  <si>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</si>
  <si>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</si>
  <si>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</si>
  <si>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</si>
  <si>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</si>
  <si>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</si>
  <si>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</si>
  <si>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</si>
  <si>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</si>
  <si>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</si>
  <si>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</si>
  <si>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</si>
  <si>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</si>
  <si>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</si>
  <si>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</si>
  <si>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</si>
  <si>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</si>
  <si>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</si>
  <si>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</si>
  <si>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</si>
  <si>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</si>
  <si>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</si>
  <si>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</si>
  <si>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</si>
  <si>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</si>
  <si>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</si>
  <si>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</si>
  <si>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</si>
  <si>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</si>
  <si>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</si>
  <si>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</si>
  <si>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</si>
  <si>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</si>
  <si>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</si>
  <si>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</si>
  <si>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</si>
  <si>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</si>
  <si>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</si>
  <si>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</si>
  <si>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</si>
  <si>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</si>
  <si>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</si>
  <si>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</si>
  <si>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</si>
  <si>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</si>
  <si>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</si>
  <si>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</si>
  <si>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</si>
  <si>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Ukupno bodova prijave</t>
  </si>
  <si>
    <t>WosCC</t>
  </si>
  <si>
    <t>Scopus/Medline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</si>
  <si>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</si>
  <si>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</si>
  <si>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</si>
  <si>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</si>
  <si>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</si>
  <si>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</si>
  <si>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</si>
  <si>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(WosCC, Scopus/Medline)</t>
  </si>
  <si>
    <t>Kvartil</t>
  </si>
  <si>
    <t>10.</t>
  </si>
  <si>
    <t>Dokaznica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</si>
  <si>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</si>
  <si>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</si>
  <si>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</si>
  <si>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</si>
  <si>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</si>
  <si>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</si>
  <si>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</si>
  <si>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</si>
  <si>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</si>
  <si>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</si>
  <si>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</si>
  <si>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</si>
  <si>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</si>
  <si>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</si>
  <si>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</si>
  <si>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</si>
  <si>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</si>
  <si>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</si>
  <si>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</si>
  <si>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</si>
  <si>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</si>
  <si>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</si>
  <si>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</si>
  <si>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</si>
  <si>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GIM</t>
  </si>
  <si>
    <t>PRIJAVA ZA POTPORU ZNANSTVENIM I UMJETNIČKIM ISTRAŽIVANJIMA U 2023. GODINI</t>
  </si>
  <si>
    <t>Iznos u eurima</t>
  </si>
  <si>
    <t>POVEZNICA NA CroRIS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</si>
</sst>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,##0.00\ &quot;kn&quot;"/>
    <numFmt numFmtId="166" formatCode="#,##0.00\ [$€-1]"/>
    <numFmt numFmtId="167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7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6" borderId="0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5" borderId="0" xfId="0" applyFill="1" applyBorder="1" applyAlignment="1" applyProtection="1">
      <alignment horizontal="center" wrapText="1"/>
      <protection hidden="1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19" fillId="5" borderId="0" xfId="0" applyFont="1" applyFill="1"/>
    <xf numFmtId="167" fontId="4" fillId="4" borderId="1" xfId="0" applyNumberFormat="1" applyFont="1" applyFill="1" applyBorder="1" applyAlignment="1" applyProtection="1">
      <alignment horizontal="right" vertical="center" wrapText="1"/>
    </xf>
    <xf numFmtId="167" fontId="3" fillId="4" borderId="1" xfId="0" applyNumberFormat="1" applyFont="1" applyFill="1" applyBorder="1" applyAlignment="1" applyProtection="1">
      <alignment horizontal="right" vertical="center" wrapText="1"/>
    </xf>
    <xf numFmtId="167" fontId="0" fillId="2" borderId="1" xfId="0" applyNumberFormat="1" applyFill="1" applyBorder="1" applyAlignment="1" applyProtection="1">
      <alignment horizontal="right" vertical="center" wrapText="1"/>
      <protection locked="0"/>
    </xf>
    <xf numFmtId="167" fontId="0" fillId="2" borderId="2" xfId="0" applyNumberFormat="1" applyFill="1" applyBorder="1" applyAlignment="1" applyProtection="1">
      <alignment horizontal="center" vertical="center" wrapText="1"/>
      <protection locked="0"/>
    </xf>
  </cellXfs>
  <cellStyles count="3">
    <cellStyle name="Hiperveza" xfId="2" builtinId="8"/>
    <cellStyle name="Normalno" xfId="0" builtinId="0"/>
    <cellStyle name="Postotak" xfId="1" builtinId="5"/>
  </cellStyles>
  <dxfs count="40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Q23" sqref="Q23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49" t="s">
        <v>226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34" ht="15" customHeight="1" x14ac:dyDescent="0.25">
      <c r="A2" s="8"/>
      <c r="B2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34" ht="15" customHeight="1" x14ac:dyDescent="0.25">
      <c r="A3" s="8"/>
      <c r="B3" s="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4" spans="1:34" ht="23.25" customHeight="1" x14ac:dyDescent="0.25">
      <c r="A4" s="8"/>
      <c r="B4" s="8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</row>
    <row r="5" spans="1:34" ht="23.25" customHeight="1" x14ac:dyDescent="0.25">
      <c r="A5" s="8"/>
      <c r="B5" s="8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2" t="s">
        <v>170</v>
      </c>
      <c r="B7" s="123"/>
      <c r="C7" s="123"/>
      <c r="D7" s="123"/>
      <c r="E7" s="121" t="str">
        <f>IF(A7&lt;&gt;"",VLOOKUP(A7,Labels!A2:C39,3,FALSE),"")</f>
        <v>104. brigade 3</v>
      </c>
      <c r="F7" s="121"/>
      <c r="G7" s="121"/>
      <c r="H7" s="121">
        <f>IF(A7&lt;&gt;"",VLOOKUP(A7,Labels!A2:D39,4,FALSE),"")</f>
        <v>42000</v>
      </c>
      <c r="I7" s="121"/>
      <c r="J7" s="121" t="str">
        <f>IF(A7&lt;&gt;"",VLOOKUP(A7,Labels!A2:E39,5,FALSE),"")</f>
        <v>Varaždin</v>
      </c>
      <c r="K7" s="121"/>
      <c r="L7" s="121">
        <f>IF(A7&lt;&gt;"",VLOOKUP(A7,Labels!A2:B39,2,),"")</f>
        <v>59624928052</v>
      </c>
      <c r="M7" s="121"/>
    </row>
    <row r="8" spans="1:34" x14ac:dyDescent="0.25">
      <c r="A8" s="126" t="s">
        <v>10</v>
      </c>
      <c r="B8" s="126"/>
      <c r="C8" s="126"/>
      <c r="D8" s="126"/>
      <c r="E8" s="125" t="s">
        <v>4</v>
      </c>
      <c r="F8" s="125"/>
      <c r="G8" s="125"/>
      <c r="H8" s="124" t="s">
        <v>70</v>
      </c>
      <c r="I8" s="124"/>
      <c r="J8" s="124" t="s">
        <v>71</v>
      </c>
      <c r="K8" s="124"/>
      <c r="L8" s="120" t="s">
        <v>2</v>
      </c>
      <c r="M8" s="120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1"/>
      <c r="K10" s="61"/>
      <c r="L10" s="61"/>
      <c r="M10" s="61"/>
    </row>
    <row r="11" spans="1:34" ht="15" customHeight="1" x14ac:dyDescent="0.25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34" x14ac:dyDescent="0.2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AC12" s="96">
        <f>A11</f>
        <v>0</v>
      </c>
      <c r="AD12" s="96"/>
      <c r="AE12" s="96"/>
      <c r="AF12" s="96"/>
      <c r="AG12" s="96"/>
      <c r="AH12" s="96"/>
    </row>
    <row r="13" spans="1:34" x14ac:dyDescent="0.25">
      <c r="A13" s="130" t="s">
        <v>201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AC13" s="96"/>
      <c r="AD13" s="96"/>
      <c r="AE13" s="96"/>
      <c r="AF13" s="96"/>
      <c r="AG13" s="96"/>
      <c r="AH13" s="96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9"/>
      <c r="K14" s="49"/>
      <c r="L14" s="49"/>
      <c r="M14" s="49"/>
      <c r="AC14" s="96"/>
      <c r="AD14" s="96"/>
      <c r="AE14" s="96"/>
      <c r="AF14" s="96"/>
      <c r="AG14" s="96"/>
      <c r="AH14" s="96"/>
    </row>
    <row r="15" spans="1:34" x14ac:dyDescent="0.25">
      <c r="A15" s="131" t="s">
        <v>136</v>
      </c>
      <c r="B15" s="131"/>
      <c r="C15" s="131"/>
      <c r="D15" s="33"/>
      <c r="E15" s="33"/>
      <c r="F15" s="128">
        <f>COUNTA(I19)+COUNTA(I25:I31)</f>
        <v>0</v>
      </c>
      <c r="G15" s="129"/>
      <c r="H15" s="129"/>
      <c r="I15" s="33"/>
      <c r="J15" s="61"/>
      <c r="K15" s="231">
        <f>'D. Financijski plan'!F2</f>
        <v>0</v>
      </c>
      <c r="L15" s="231"/>
      <c r="M15" s="231"/>
      <c r="AC15" s="96"/>
      <c r="AD15" s="96"/>
      <c r="AE15" s="96"/>
      <c r="AF15" s="96"/>
      <c r="AG15" s="96"/>
      <c r="AH15" s="96"/>
    </row>
    <row r="16" spans="1:34" x14ac:dyDescent="0.25">
      <c r="A16" s="126" t="s">
        <v>54</v>
      </c>
      <c r="B16" s="126"/>
      <c r="C16" s="126"/>
      <c r="D16" s="25"/>
      <c r="E16" s="25"/>
      <c r="F16" s="126" t="s">
        <v>68</v>
      </c>
      <c r="G16" s="126"/>
      <c r="H16" s="126"/>
      <c r="I16" s="25"/>
      <c r="J16" s="61"/>
      <c r="K16" s="126" t="s">
        <v>69</v>
      </c>
      <c r="L16" s="126"/>
      <c r="M16" s="126"/>
      <c r="AC16" s="96"/>
      <c r="AD16" s="96"/>
      <c r="AE16" s="96"/>
      <c r="AF16" s="96"/>
      <c r="AG16" s="96"/>
      <c r="AH16" s="96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1"/>
      <c r="K17" s="49"/>
      <c r="L17" s="49"/>
      <c r="M17" s="49"/>
      <c r="AC17" s="96"/>
      <c r="AD17" s="96"/>
      <c r="AE17" s="96"/>
      <c r="AF17" s="96"/>
      <c r="AG17" s="96"/>
      <c r="AH17" s="96"/>
    </row>
    <row r="18" spans="1:34" ht="17.25" customHeight="1" x14ac:dyDescent="0.25">
      <c r="A18" s="46" t="s">
        <v>132</v>
      </c>
      <c r="B18" s="46"/>
      <c r="C18" s="46"/>
      <c r="D18" s="25"/>
      <c r="E18" s="25"/>
      <c r="F18" s="25"/>
      <c r="G18" s="25"/>
      <c r="H18" s="25"/>
      <c r="I18" s="25"/>
      <c r="J18" s="61"/>
      <c r="K18" s="61"/>
      <c r="L18" s="61"/>
      <c r="M18" s="61"/>
      <c r="AC18" s="96"/>
      <c r="AD18" s="96"/>
      <c r="AE18" s="96"/>
      <c r="AF18" s="96"/>
      <c r="AG18" s="96"/>
      <c r="AH18" s="96"/>
    </row>
    <row r="19" spans="1:34" ht="30" customHeight="1" x14ac:dyDescent="0.25">
      <c r="A19" s="132"/>
      <c r="B19" s="133"/>
      <c r="C19" s="132"/>
      <c r="D19" s="133"/>
      <c r="E19" s="133"/>
      <c r="F19" s="134"/>
      <c r="G19" s="135"/>
      <c r="H19" s="136"/>
      <c r="I19" s="40"/>
      <c r="J19" s="94"/>
      <c r="K19" s="137"/>
      <c r="L19" s="138"/>
      <c r="M19" s="139"/>
      <c r="AC19" s="96">
        <f>F19</f>
        <v>0</v>
      </c>
      <c r="AD19" s="96"/>
      <c r="AE19" s="96">
        <f>K19</f>
        <v>0</v>
      </c>
      <c r="AF19" s="96"/>
      <c r="AG19" s="96"/>
      <c r="AH19" s="96"/>
    </row>
    <row r="20" spans="1:34" x14ac:dyDescent="0.25">
      <c r="A20" s="126" t="s">
        <v>11</v>
      </c>
      <c r="B20" s="126"/>
      <c r="C20" s="126" t="s">
        <v>56</v>
      </c>
      <c r="D20" s="126"/>
      <c r="E20" s="126"/>
      <c r="F20" s="126" t="s">
        <v>16</v>
      </c>
      <c r="G20" s="126"/>
      <c r="H20" s="126"/>
      <c r="I20" s="34" t="s">
        <v>2</v>
      </c>
      <c r="J20" s="37" t="s">
        <v>55</v>
      </c>
      <c r="K20" s="130" t="s">
        <v>61</v>
      </c>
      <c r="L20" s="130"/>
      <c r="M20" s="130"/>
      <c r="AC20" s="96"/>
      <c r="AD20" s="96"/>
      <c r="AE20" s="96"/>
      <c r="AF20" s="96"/>
      <c r="AG20" s="96"/>
      <c r="AH20" s="96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1"/>
      <c r="K21" s="61"/>
      <c r="L21" s="61"/>
      <c r="M21" s="61"/>
      <c r="AC21" s="96"/>
      <c r="AD21" s="96"/>
      <c r="AE21" s="96"/>
      <c r="AF21" s="96"/>
      <c r="AG21" s="96"/>
      <c r="AH21" s="96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1"/>
      <c r="K22" s="61"/>
      <c r="L22" s="61"/>
      <c r="M22" s="61"/>
      <c r="AC22" s="96"/>
      <c r="AD22" s="96"/>
      <c r="AE22" s="96"/>
      <c r="AF22" s="96"/>
      <c r="AG22" s="96"/>
      <c r="AH22" s="96"/>
    </row>
    <row r="23" spans="1:34" ht="30" customHeight="1" x14ac:dyDescent="0.25">
      <c r="A23" s="32" t="s">
        <v>133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96"/>
      <c r="AD23" s="96"/>
      <c r="AE23" s="96"/>
      <c r="AF23" s="96"/>
      <c r="AG23" s="96"/>
      <c r="AH23" s="96"/>
    </row>
    <row r="24" spans="1:34" ht="17.25" customHeight="1" x14ac:dyDescent="0.25">
      <c r="A24" s="38" t="s">
        <v>57</v>
      </c>
      <c r="B24" s="131" t="s">
        <v>11</v>
      </c>
      <c r="C24" s="131"/>
      <c r="D24" s="131" t="s">
        <v>56</v>
      </c>
      <c r="E24" s="131"/>
      <c r="F24" s="131"/>
      <c r="G24" s="131" t="s">
        <v>16</v>
      </c>
      <c r="H24" s="131"/>
      <c r="I24" s="35" t="s">
        <v>2</v>
      </c>
      <c r="J24" s="48" t="s">
        <v>55</v>
      </c>
      <c r="K24" s="62" t="s">
        <v>59</v>
      </c>
      <c r="L24" s="140" t="s">
        <v>60</v>
      </c>
      <c r="M24" s="140"/>
      <c r="AC24" s="96"/>
      <c r="AD24" s="96"/>
      <c r="AE24" s="96"/>
      <c r="AF24" s="96"/>
      <c r="AG24" s="96"/>
      <c r="AH24" s="96"/>
    </row>
    <row r="25" spans="1:34" ht="30" customHeight="1" x14ac:dyDescent="0.25">
      <c r="A25" s="67" t="s">
        <v>58</v>
      </c>
      <c r="B25" s="142"/>
      <c r="C25" s="142"/>
      <c r="D25" s="127"/>
      <c r="E25" s="127"/>
      <c r="F25" s="127"/>
      <c r="G25" s="127"/>
      <c r="H25" s="127"/>
      <c r="I25" s="40"/>
      <c r="J25" s="40"/>
      <c r="K25" s="63"/>
      <c r="L25" s="141"/>
      <c r="M25" s="141"/>
      <c r="AC25" s="97">
        <f t="shared" ref="AC25:AC31" si="0">B25</f>
        <v>0</v>
      </c>
      <c r="AD25" s="96">
        <f>D25</f>
        <v>0</v>
      </c>
      <c r="AE25" s="96">
        <f>G25</f>
        <v>0</v>
      </c>
      <c r="AF25" s="97">
        <f>I25</f>
        <v>0</v>
      </c>
      <c r="AG25" s="97">
        <f>J25</f>
        <v>0</v>
      </c>
      <c r="AH25" s="96">
        <f>K25</f>
        <v>0</v>
      </c>
    </row>
    <row r="26" spans="1:34" ht="30" customHeight="1" x14ac:dyDescent="0.25">
      <c r="A26" s="67" t="s">
        <v>62</v>
      </c>
      <c r="B26" s="142"/>
      <c r="C26" s="142"/>
      <c r="D26" s="122"/>
      <c r="E26" s="123"/>
      <c r="F26" s="151"/>
      <c r="G26" s="127"/>
      <c r="H26" s="127"/>
      <c r="I26" s="40"/>
      <c r="J26" s="40"/>
      <c r="K26" s="63"/>
      <c r="L26" s="141"/>
      <c r="M26" s="141"/>
      <c r="AC26" s="97">
        <f t="shared" si="0"/>
        <v>0</v>
      </c>
      <c r="AD26" s="96">
        <f t="shared" ref="AD26:AD31" si="1">D26</f>
        <v>0</v>
      </c>
      <c r="AE26" s="96">
        <f t="shared" ref="AE26:AE31" si="2">G26</f>
        <v>0</v>
      </c>
      <c r="AF26" s="97">
        <f t="shared" ref="AF26:AF31" si="3">I26</f>
        <v>0</v>
      </c>
      <c r="AG26" s="97">
        <f t="shared" ref="AG26:AG31" si="4">J26</f>
        <v>0</v>
      </c>
      <c r="AH26" s="96">
        <f t="shared" ref="AH26:AH31" si="5">K26</f>
        <v>0</v>
      </c>
    </row>
    <row r="27" spans="1:34" ht="30" customHeight="1" x14ac:dyDescent="0.25">
      <c r="A27" s="67" t="s">
        <v>63</v>
      </c>
      <c r="B27" s="142"/>
      <c r="C27" s="142"/>
      <c r="D27" s="127"/>
      <c r="E27" s="127"/>
      <c r="F27" s="127"/>
      <c r="G27" s="127"/>
      <c r="H27" s="127"/>
      <c r="I27" s="40"/>
      <c r="J27" s="40"/>
      <c r="K27" s="63"/>
      <c r="L27" s="141"/>
      <c r="M27" s="141"/>
      <c r="AC27" s="97">
        <f t="shared" si="0"/>
        <v>0</v>
      </c>
      <c r="AD27" s="96">
        <f t="shared" si="1"/>
        <v>0</v>
      </c>
      <c r="AE27" s="96">
        <f t="shared" si="2"/>
        <v>0</v>
      </c>
      <c r="AF27" s="97">
        <f t="shared" si="3"/>
        <v>0</v>
      </c>
      <c r="AG27" s="97">
        <f t="shared" si="4"/>
        <v>0</v>
      </c>
      <c r="AH27" s="96">
        <f t="shared" si="5"/>
        <v>0</v>
      </c>
    </row>
    <row r="28" spans="1:34" ht="30" customHeight="1" x14ac:dyDescent="0.25">
      <c r="A28" s="67" t="s">
        <v>64</v>
      </c>
      <c r="B28" s="142"/>
      <c r="C28" s="142"/>
      <c r="D28" s="127"/>
      <c r="E28" s="127"/>
      <c r="F28" s="127"/>
      <c r="G28" s="127"/>
      <c r="H28" s="127"/>
      <c r="I28" s="40"/>
      <c r="J28" s="40"/>
      <c r="K28" s="63"/>
      <c r="L28" s="141"/>
      <c r="M28" s="141"/>
      <c r="AC28" s="97">
        <f t="shared" si="0"/>
        <v>0</v>
      </c>
      <c r="AD28" s="96">
        <f t="shared" si="1"/>
        <v>0</v>
      </c>
      <c r="AE28" s="96">
        <f t="shared" si="2"/>
        <v>0</v>
      </c>
      <c r="AF28" s="97">
        <f t="shared" si="3"/>
        <v>0</v>
      </c>
      <c r="AG28" s="97">
        <f t="shared" si="4"/>
        <v>0</v>
      </c>
      <c r="AH28" s="96">
        <f t="shared" si="5"/>
        <v>0</v>
      </c>
    </row>
    <row r="29" spans="1:34" ht="30" customHeight="1" x14ac:dyDescent="0.25">
      <c r="A29" s="67" t="s">
        <v>65</v>
      </c>
      <c r="B29" s="142"/>
      <c r="C29" s="142"/>
      <c r="D29" s="127"/>
      <c r="E29" s="127"/>
      <c r="F29" s="127"/>
      <c r="G29" s="127"/>
      <c r="H29" s="127"/>
      <c r="I29" s="40"/>
      <c r="J29" s="40"/>
      <c r="K29" s="63"/>
      <c r="L29" s="141"/>
      <c r="M29" s="141"/>
      <c r="AC29" s="97">
        <f t="shared" si="0"/>
        <v>0</v>
      </c>
      <c r="AD29" s="96">
        <f t="shared" si="1"/>
        <v>0</v>
      </c>
      <c r="AE29" s="96">
        <f t="shared" si="2"/>
        <v>0</v>
      </c>
      <c r="AF29" s="97">
        <f t="shared" si="3"/>
        <v>0</v>
      </c>
      <c r="AG29" s="97">
        <f t="shared" si="4"/>
        <v>0</v>
      </c>
      <c r="AH29" s="96">
        <f t="shared" si="5"/>
        <v>0</v>
      </c>
    </row>
    <row r="30" spans="1:34" ht="30" customHeight="1" x14ac:dyDescent="0.25">
      <c r="A30" s="67" t="s">
        <v>66</v>
      </c>
      <c r="B30" s="142"/>
      <c r="C30" s="142"/>
      <c r="D30" s="127"/>
      <c r="E30" s="127"/>
      <c r="F30" s="127"/>
      <c r="G30" s="127"/>
      <c r="H30" s="127"/>
      <c r="I30" s="40"/>
      <c r="J30" s="40"/>
      <c r="K30" s="63"/>
      <c r="L30" s="141"/>
      <c r="M30" s="141"/>
      <c r="AC30" s="97">
        <f t="shared" si="0"/>
        <v>0</v>
      </c>
      <c r="AD30" s="96">
        <f t="shared" si="1"/>
        <v>0</v>
      </c>
      <c r="AE30" s="96">
        <f t="shared" si="2"/>
        <v>0</v>
      </c>
      <c r="AF30" s="97">
        <f t="shared" si="3"/>
        <v>0</v>
      </c>
      <c r="AG30" s="97">
        <f t="shared" si="4"/>
        <v>0</v>
      </c>
      <c r="AH30" s="96">
        <f t="shared" si="5"/>
        <v>0</v>
      </c>
    </row>
    <row r="31" spans="1:34" ht="30" customHeight="1" x14ac:dyDescent="0.25">
      <c r="A31" s="67" t="s">
        <v>67</v>
      </c>
      <c r="B31" s="142"/>
      <c r="C31" s="142"/>
      <c r="D31" s="127"/>
      <c r="E31" s="127"/>
      <c r="F31" s="127"/>
      <c r="G31" s="127"/>
      <c r="H31" s="127"/>
      <c r="I31" s="40"/>
      <c r="J31" s="40"/>
      <c r="K31" s="63"/>
      <c r="L31" s="141"/>
      <c r="M31" s="141"/>
      <c r="AC31" s="97">
        <f t="shared" si="0"/>
        <v>0</v>
      </c>
      <c r="AD31" s="96">
        <f t="shared" si="1"/>
        <v>0</v>
      </c>
      <c r="AE31" s="96">
        <f t="shared" si="2"/>
        <v>0</v>
      </c>
      <c r="AF31" s="97">
        <f t="shared" si="3"/>
        <v>0</v>
      </c>
      <c r="AG31" s="97">
        <f t="shared" si="4"/>
        <v>0</v>
      </c>
      <c r="AH31" s="96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1"/>
      <c r="K32" s="61"/>
      <c r="L32" s="61"/>
      <c r="M32" s="61"/>
    </row>
    <row r="33" spans="1:13" ht="48.75" hidden="1" customHeight="1" x14ac:dyDescent="0.25">
      <c r="A33" s="76"/>
      <c r="B33" s="27"/>
      <c r="C33" s="27"/>
      <c r="D33" s="26"/>
      <c r="E33" s="26"/>
      <c r="F33" s="26"/>
      <c r="G33" s="27"/>
      <c r="H33" s="26"/>
      <c r="I33" s="26"/>
      <c r="J33" s="61"/>
      <c r="K33" s="61"/>
      <c r="L33" s="61"/>
      <c r="M33" s="61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1"/>
      <c r="K34" s="61"/>
      <c r="L34" s="61"/>
      <c r="M34" s="61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1"/>
      <c r="K35" s="61"/>
      <c r="L35" s="61"/>
      <c r="M35" s="61"/>
    </row>
    <row r="36" spans="1:13" ht="90.75" customHeight="1" x14ac:dyDescent="0.25">
      <c r="A36" s="147" t="s">
        <v>139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3" ht="11.25" customHeight="1" x14ac:dyDescent="0.25">
      <c r="A37" s="27"/>
      <c r="B37" s="27"/>
      <c r="C37" s="27"/>
      <c r="D37" s="27"/>
      <c r="E37" s="68"/>
      <c r="F37" s="68"/>
      <c r="G37" s="68"/>
      <c r="H37" s="68"/>
      <c r="I37" s="68"/>
      <c r="J37" s="68"/>
      <c r="K37" s="68"/>
      <c r="L37" s="68"/>
      <c r="M37" s="68"/>
    </row>
    <row r="38" spans="1:13" ht="36" customHeight="1" x14ac:dyDescent="0.25">
      <c r="A38" s="148"/>
      <c r="B38" s="148"/>
      <c r="C38" s="148"/>
      <c r="D38" s="148"/>
      <c r="E38" s="68"/>
      <c r="F38" s="68"/>
      <c r="G38" s="68"/>
      <c r="H38" s="74"/>
      <c r="I38" s="74"/>
      <c r="J38" s="74"/>
      <c r="K38" s="74"/>
      <c r="L38" s="74"/>
      <c r="M38" s="68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4"/>
      <c r="J39" s="75"/>
      <c r="K39" s="75"/>
      <c r="L39" s="75"/>
      <c r="M39" s="61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5"/>
      <c r="J40" s="75"/>
      <c r="K40" s="75"/>
      <c r="L40" s="75"/>
      <c r="M40" s="61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78" t="s">
        <v>138</v>
      </c>
      <c r="J41" s="37"/>
      <c r="K41" s="37"/>
      <c r="L41" s="77"/>
      <c r="M41" s="61"/>
    </row>
    <row r="42" spans="1:13" ht="46.5" customHeight="1" x14ac:dyDescent="0.25">
      <c r="A42" s="143"/>
      <c r="B42" s="143"/>
      <c r="C42" s="143"/>
      <c r="D42" s="143"/>
      <c r="E42" s="39"/>
      <c r="F42" s="39"/>
      <c r="G42" s="39"/>
      <c r="H42" s="29"/>
      <c r="I42" s="144"/>
      <c r="J42" s="145"/>
      <c r="K42" s="145"/>
      <c r="L42" s="146"/>
      <c r="M42" s="61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79"/>
      <c r="J43" s="80"/>
      <c r="K43" s="80"/>
      <c r="L43" s="81"/>
      <c r="M43" s="61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DA942F9-93A1-4CC1-8713-7F341398BA4F}" showPageBreaks="1" showGridLines="0" showRowCol="0">
      <selection activeCell="L11" sqref="L11"/>
    </customSheetView>
    <customSheetView guid="{5B15E957-A46D-4F35-874F-E94885D54CFF}" showPageBreaks="1" showGridLines="0">
      <selection activeCell="A11" sqref="A11:D11"/>
    </customSheetView>
  </customSheetViews>
  <mergeCells count="63"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L24:M24"/>
    <mergeCell ref="L25:M25"/>
    <mergeCell ref="G24:H24"/>
    <mergeCell ref="G25:H25"/>
    <mergeCell ref="B25:C25"/>
    <mergeCell ref="K20:M20"/>
    <mergeCell ref="A20:B20"/>
    <mergeCell ref="C20:E20"/>
    <mergeCell ref="F20:H20"/>
    <mergeCell ref="A19:B19"/>
    <mergeCell ref="C19:E19"/>
    <mergeCell ref="F19:H19"/>
    <mergeCell ref="K19:M19"/>
    <mergeCell ref="A11:M12"/>
    <mergeCell ref="F15:H15"/>
    <mergeCell ref="F16:H16"/>
    <mergeCell ref="K15:M15"/>
    <mergeCell ref="K16:M16"/>
    <mergeCell ref="A13:M13"/>
    <mergeCell ref="A15:C15"/>
    <mergeCell ref="A16:C16"/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</mergeCells>
  <conditionalFormatting sqref="F19 A19 A7 A15:C15 A11 C19 K15:M15 B25:G26 I25:K25 I19:K19 I26:J26 K26:K31">
    <cfRule type="cellIs" dxfId="39" priority="54" operator="equal">
      <formula>""</formula>
    </cfRule>
  </conditionalFormatting>
  <conditionalFormatting sqref="A25 D25 I25:J25">
    <cfRule type="cellIs" dxfId="38" priority="14" operator="equal">
      <formula>""</formula>
    </cfRule>
  </conditionalFormatting>
  <conditionalFormatting sqref="A31">
    <cfRule type="cellIs" dxfId="37" priority="5" operator="equal">
      <formula>""</formula>
    </cfRule>
  </conditionalFormatting>
  <conditionalFormatting sqref="A26 D26 I26:J26">
    <cfRule type="cellIs" dxfId="36" priority="10" operator="equal">
      <formula>""</formula>
    </cfRule>
  </conditionalFormatting>
  <conditionalFormatting sqref="A27">
    <cfRule type="cellIs" dxfId="35" priority="9" operator="equal">
      <formula>""</formula>
    </cfRule>
  </conditionalFormatting>
  <conditionalFormatting sqref="A28">
    <cfRule type="cellIs" dxfId="34" priority="8" operator="equal">
      <formula>""</formula>
    </cfRule>
  </conditionalFormatting>
  <conditionalFormatting sqref="A29">
    <cfRule type="cellIs" dxfId="33" priority="7" operator="equal">
      <formula>""</formula>
    </cfRule>
  </conditionalFormatting>
  <conditionalFormatting sqref="A30">
    <cfRule type="cellIs" dxfId="32" priority="6" operator="equal">
      <formula>""</formula>
    </cfRule>
  </conditionalFormatting>
  <conditionalFormatting sqref="C19:F19 I19:J19">
    <cfRule type="cellIs" dxfId="31" priority="4" operator="equal">
      <formula>""""""</formula>
    </cfRule>
  </conditionalFormatting>
  <conditionalFormatting sqref="F15:H15">
    <cfRule type="cellIs" dxfId="30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6"/>
  <sheetViews>
    <sheetView showGridLines="0" zoomScaleNormal="100" zoomScaleSheetLayoutView="115" zoomScalePageLayoutView="130" workbookViewId="0">
      <selection activeCell="F3" sqref="F3"/>
    </sheetView>
  </sheetViews>
  <sheetFormatPr defaultColWidth="9.140625" defaultRowHeight="15" x14ac:dyDescent="0.25"/>
  <cols>
    <col min="1" max="1" width="10.85546875" style="66" customWidth="1"/>
    <col min="2" max="2" width="17.5703125" style="66" customWidth="1"/>
    <col min="3" max="3" width="19" style="66" customWidth="1"/>
    <col min="4" max="4" width="26.140625" style="66" customWidth="1"/>
    <col min="5" max="5" width="26.85546875" style="66" customWidth="1"/>
    <col min="6" max="6" width="19" style="66" customWidth="1"/>
    <col min="7" max="7" width="25.85546875" style="66" customWidth="1"/>
    <col min="8" max="8" width="34.140625" style="66" bestFit="1" customWidth="1"/>
    <col min="9" max="9" width="12.85546875" style="66" customWidth="1"/>
    <col min="10" max="10" width="17.140625" style="66" customWidth="1"/>
    <col min="11" max="11" width="14" style="66" customWidth="1"/>
    <col min="12" max="12" width="12.28515625" style="66" customWidth="1"/>
    <col min="13" max="16384" width="9.140625" style="66"/>
  </cols>
  <sheetData>
    <row r="1" spans="1:38" x14ac:dyDescent="0.25">
      <c r="A1" s="157" t="s">
        <v>114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8"/>
      <c r="M1" s="105"/>
      <c r="N1" s="105"/>
      <c r="O1" s="105"/>
      <c r="P1" s="105"/>
      <c r="Q1" s="105"/>
      <c r="R1" s="105"/>
      <c r="S1" s="105"/>
    </row>
    <row r="2" spans="1:38" x14ac:dyDescent="0.25">
      <c r="A2" s="108" t="s">
        <v>190</v>
      </c>
      <c r="B2" s="108" t="s">
        <v>191</v>
      </c>
      <c r="C2" s="108" t="s">
        <v>192</v>
      </c>
      <c r="D2" s="108" t="s">
        <v>193</v>
      </c>
      <c r="E2" s="108" t="s">
        <v>194</v>
      </c>
      <c r="F2" s="108" t="s">
        <v>195</v>
      </c>
      <c r="G2" s="108" t="s">
        <v>196</v>
      </c>
      <c r="H2" s="108" t="s">
        <v>197</v>
      </c>
      <c r="I2" s="108" t="s">
        <v>198</v>
      </c>
      <c r="J2" s="108" t="s">
        <v>184</v>
      </c>
      <c r="K2" s="108" t="s">
        <v>215</v>
      </c>
      <c r="L2" s="108" t="s">
        <v>200</v>
      </c>
      <c r="M2" s="105"/>
      <c r="N2" s="105" t="s">
        <v>83</v>
      </c>
      <c r="O2" s="105" t="s">
        <v>188</v>
      </c>
      <c r="P2" s="105"/>
      <c r="Q2" s="105"/>
      <c r="R2" s="105"/>
      <c r="S2" s="105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</row>
    <row r="3" spans="1:38" x14ac:dyDescent="0.25">
      <c r="A3" s="108" t="s">
        <v>58</v>
      </c>
      <c r="B3" s="104"/>
      <c r="C3" s="104"/>
      <c r="D3" s="104"/>
      <c r="E3" s="104"/>
      <c r="F3" s="104"/>
      <c r="G3" s="104"/>
      <c r="H3" s="104"/>
      <c r="I3" s="104"/>
      <c r="J3" s="107" t="str">
        <f t="shared" ref="J3:J12" si="0">IF(H3="","",IF(IF(H3="WosCC",1.5,IF(H3="Scopus/Medline",1,""))+IF(I3="Q1",0.3,IF(I3="Q2",0.2,IF(I3="Q3",0.1,IF(I3=P3,0.1,0))))+0=0,"",IF(H3="WosCC",1.5,IF(H3="Scopus/Medline",1,""))+IF(I3="Q1",0.3,IF(I3="Q2",0.2,IF(I3="Q3",0.1,IF(I3=P3,0.1,0))))+0))</f>
        <v/>
      </c>
      <c r="K3" s="104"/>
      <c r="L3" s="104"/>
      <c r="M3" s="105"/>
      <c r="N3" s="105" t="s">
        <v>42</v>
      </c>
      <c r="O3" s="105" t="s">
        <v>189</v>
      </c>
      <c r="P3" s="105">
        <v>0.1</v>
      </c>
      <c r="Q3" s="105">
        <v>2018</v>
      </c>
      <c r="R3" s="105"/>
      <c r="S3" s="105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</row>
    <row r="4" spans="1:38" x14ac:dyDescent="0.25">
      <c r="A4" s="108" t="s">
        <v>62</v>
      </c>
      <c r="B4" s="104"/>
      <c r="C4" s="104"/>
      <c r="D4" s="104"/>
      <c r="E4" s="104"/>
      <c r="F4" s="104"/>
      <c r="G4" s="104"/>
      <c r="H4" s="104"/>
      <c r="I4" s="104"/>
      <c r="J4" s="107" t="str">
        <f t="shared" si="0"/>
        <v/>
      </c>
      <c r="K4" s="104"/>
      <c r="L4" s="104"/>
      <c r="M4" s="105"/>
      <c r="N4" s="105" t="s">
        <v>43</v>
      </c>
      <c r="O4" s="105"/>
      <c r="P4" s="105">
        <v>0.2</v>
      </c>
      <c r="Q4" s="105">
        <v>2019</v>
      </c>
      <c r="R4" s="105"/>
      <c r="S4" s="105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</row>
    <row r="5" spans="1:38" x14ac:dyDescent="0.25">
      <c r="A5" s="108" t="s">
        <v>63</v>
      </c>
      <c r="B5" s="104"/>
      <c r="C5" s="104"/>
      <c r="D5" s="104"/>
      <c r="E5" s="104"/>
      <c r="F5" s="104"/>
      <c r="G5" s="104"/>
      <c r="H5" s="104"/>
      <c r="I5" s="104"/>
      <c r="J5" s="107" t="str">
        <f t="shared" si="0"/>
        <v/>
      </c>
      <c r="K5" s="104"/>
      <c r="L5" s="104"/>
      <c r="M5" s="105"/>
      <c r="N5" s="105" t="s">
        <v>84</v>
      </c>
      <c r="O5" s="105"/>
      <c r="P5" s="105">
        <v>0.3</v>
      </c>
      <c r="Q5" s="105">
        <v>2020</v>
      </c>
      <c r="R5" s="105"/>
      <c r="S5" s="105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</row>
    <row r="6" spans="1:38" x14ac:dyDescent="0.25">
      <c r="A6" s="108" t="s">
        <v>64</v>
      </c>
      <c r="B6" s="104"/>
      <c r="C6" s="104"/>
      <c r="D6" s="104"/>
      <c r="E6" s="107"/>
      <c r="F6" s="104"/>
      <c r="G6" s="104"/>
      <c r="H6" s="104"/>
      <c r="I6" s="104"/>
      <c r="J6" s="107" t="str">
        <f t="shared" si="0"/>
        <v/>
      </c>
      <c r="K6" s="104"/>
      <c r="L6" s="104"/>
      <c r="M6" s="105"/>
      <c r="N6" s="105"/>
      <c r="O6" s="105"/>
      <c r="P6" s="105"/>
      <c r="Q6" s="105">
        <v>2021</v>
      </c>
      <c r="R6" s="105"/>
      <c r="S6" s="105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</row>
    <row r="7" spans="1:38" x14ac:dyDescent="0.25">
      <c r="A7" s="108" t="s">
        <v>65</v>
      </c>
      <c r="B7" s="104"/>
      <c r="C7" s="104"/>
      <c r="D7" s="104"/>
      <c r="E7" s="104"/>
      <c r="F7" s="104"/>
      <c r="G7" s="104"/>
      <c r="H7" s="104"/>
      <c r="I7" s="104"/>
      <c r="J7" s="107" t="str">
        <f t="shared" si="0"/>
        <v/>
      </c>
      <c r="K7" s="104"/>
      <c r="L7" s="104"/>
      <c r="M7" s="105"/>
      <c r="N7" s="105"/>
      <c r="O7" s="105"/>
      <c r="P7" s="105"/>
      <c r="Q7" s="105">
        <v>2022</v>
      </c>
      <c r="R7" s="105"/>
      <c r="S7" s="105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</row>
    <row r="8" spans="1:38" x14ac:dyDescent="0.25">
      <c r="A8" s="108" t="s">
        <v>66</v>
      </c>
      <c r="B8" s="104"/>
      <c r="C8" s="104"/>
      <c r="D8" s="104"/>
      <c r="E8" s="104"/>
      <c r="F8" s="104"/>
      <c r="G8" s="104"/>
      <c r="H8" s="104"/>
      <c r="I8" s="104"/>
      <c r="J8" s="107" t="str">
        <f t="shared" si="0"/>
        <v/>
      </c>
      <c r="K8" s="104"/>
      <c r="L8" s="104"/>
      <c r="M8" s="105"/>
      <c r="N8" s="105"/>
      <c r="O8" s="105"/>
      <c r="P8" s="105"/>
      <c r="Q8" s="105"/>
      <c r="R8" s="105"/>
      <c r="S8" s="105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</row>
    <row r="9" spans="1:38" x14ac:dyDescent="0.25">
      <c r="A9" s="108" t="s">
        <v>67</v>
      </c>
      <c r="B9" s="104"/>
      <c r="C9" s="104"/>
      <c r="D9" s="104"/>
      <c r="E9" s="104"/>
      <c r="F9" s="104"/>
      <c r="G9" s="104"/>
      <c r="H9" s="104"/>
      <c r="I9" s="104"/>
      <c r="J9" s="107" t="str">
        <f t="shared" si="0"/>
        <v/>
      </c>
      <c r="K9" s="104"/>
      <c r="L9" s="104"/>
      <c r="M9" s="105"/>
      <c r="N9" s="105"/>
      <c r="O9" s="105"/>
      <c r="P9" s="105"/>
      <c r="Q9" s="105"/>
      <c r="R9" s="105"/>
      <c r="S9" s="105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</row>
    <row r="10" spans="1:38" x14ac:dyDescent="0.25">
      <c r="A10" s="108" t="s">
        <v>81</v>
      </c>
      <c r="B10" s="104"/>
      <c r="C10" s="104"/>
      <c r="D10" s="104"/>
      <c r="E10" s="104"/>
      <c r="F10" s="104"/>
      <c r="G10" s="104"/>
      <c r="H10" s="104"/>
      <c r="I10" s="104"/>
      <c r="J10" s="107" t="str">
        <f t="shared" si="0"/>
        <v/>
      </c>
      <c r="K10" s="104"/>
      <c r="L10" s="104"/>
      <c r="M10" s="105"/>
      <c r="N10" s="105"/>
      <c r="O10" s="105"/>
      <c r="P10" s="105"/>
      <c r="Q10" s="105"/>
      <c r="R10" s="105"/>
      <c r="S10" s="105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</row>
    <row r="11" spans="1:38" x14ac:dyDescent="0.25">
      <c r="A11" s="108" t="s">
        <v>82</v>
      </c>
      <c r="B11" s="104"/>
      <c r="C11" s="104"/>
      <c r="D11" s="104"/>
      <c r="E11" s="104"/>
      <c r="F11" s="104"/>
      <c r="G11" s="104"/>
      <c r="H11" s="104"/>
      <c r="I11" s="104"/>
      <c r="J11" s="107" t="str">
        <f t="shared" si="0"/>
        <v/>
      </c>
      <c r="K11" s="104"/>
      <c r="L11" s="104"/>
      <c r="M11" s="105"/>
      <c r="N11" s="105"/>
      <c r="O11" s="105"/>
      <c r="P11" s="105"/>
      <c r="Q11" s="105"/>
      <c r="R11" s="105"/>
      <c r="S11" s="105"/>
      <c r="T11" s="232"/>
      <c r="U11" s="232"/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</row>
    <row r="12" spans="1:38" x14ac:dyDescent="0.25">
      <c r="A12" s="108" t="s">
        <v>199</v>
      </c>
      <c r="B12" s="104"/>
      <c r="C12" s="104"/>
      <c r="D12" s="104"/>
      <c r="E12" s="104"/>
      <c r="F12" s="104"/>
      <c r="G12" s="104"/>
      <c r="H12" s="104"/>
      <c r="I12" s="104"/>
      <c r="J12" s="107" t="str">
        <f t="shared" si="0"/>
        <v/>
      </c>
      <c r="K12" s="104"/>
      <c r="L12" s="104"/>
      <c r="M12" s="105"/>
      <c r="N12" s="105"/>
      <c r="O12" s="105"/>
      <c r="P12" s="105"/>
      <c r="Q12" s="105"/>
      <c r="R12" s="105"/>
      <c r="S12" s="105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</row>
    <row r="13" spans="1:38" ht="15.75" x14ac:dyDescent="0.25">
      <c r="A13" s="152" t="s">
        <v>185</v>
      </c>
      <c r="B13" s="153"/>
      <c r="C13" s="153"/>
      <c r="D13" s="153"/>
      <c r="E13" s="153"/>
      <c r="F13" s="153"/>
      <c r="G13" s="153"/>
      <c r="H13" s="153"/>
      <c r="I13" s="153"/>
      <c r="J13" s="106" t="str">
        <f>IFERROR(IF(SUM(J3:J12)=0,"",SUM(J3:J12)),"")</f>
        <v/>
      </c>
      <c r="K13" s="104"/>
      <c r="L13" s="104"/>
      <c r="M13" s="105"/>
      <c r="N13" s="105"/>
      <c r="O13" s="105"/>
      <c r="P13" s="105"/>
      <c r="Q13" s="105"/>
      <c r="R13" s="105"/>
      <c r="S13" s="105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</row>
    <row r="14" spans="1:38" x14ac:dyDescent="0.25">
      <c r="A14" s="154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6"/>
      <c r="M14" s="105"/>
      <c r="N14" s="105"/>
      <c r="O14" s="105"/>
      <c r="P14" s="105"/>
      <c r="Q14" s="105"/>
      <c r="R14" s="105"/>
      <c r="S14" s="105"/>
      <c r="T14" s="232"/>
      <c r="U14" s="232"/>
      <c r="V14" s="232"/>
      <c r="W14" s="232"/>
      <c r="X14" s="232"/>
      <c r="Y14" s="232"/>
      <c r="Z14" s="232"/>
      <c r="AA14" s="232"/>
      <c r="AB14" s="232"/>
      <c r="AC14" s="232"/>
      <c r="AD14" s="232"/>
      <c r="AE14" s="232"/>
      <c r="AF14" s="232"/>
      <c r="AG14" s="232"/>
      <c r="AH14" s="232"/>
      <c r="AI14" s="232"/>
      <c r="AJ14" s="232"/>
      <c r="AK14" s="232"/>
      <c r="AL14" s="232"/>
    </row>
    <row r="15" spans="1:38" x14ac:dyDescent="0.25">
      <c r="A15" s="108" t="s">
        <v>190</v>
      </c>
      <c r="B15" s="108" t="s">
        <v>191</v>
      </c>
      <c r="C15" s="108" t="s">
        <v>192</v>
      </c>
      <c r="D15" s="108" t="s">
        <v>193</v>
      </c>
      <c r="E15" s="108" t="s">
        <v>194</v>
      </c>
      <c r="F15" s="108" t="s">
        <v>195</v>
      </c>
      <c r="G15" s="108" t="s">
        <v>196</v>
      </c>
      <c r="H15" s="108" t="s">
        <v>197</v>
      </c>
      <c r="I15" s="108" t="s">
        <v>198</v>
      </c>
      <c r="J15" s="108" t="s">
        <v>184</v>
      </c>
      <c r="K15" s="108" t="s">
        <v>215</v>
      </c>
      <c r="L15" s="108" t="s">
        <v>200</v>
      </c>
      <c r="M15" s="105"/>
      <c r="N15" s="105"/>
      <c r="O15" s="105"/>
      <c r="P15" s="105"/>
      <c r="Q15" s="105"/>
      <c r="R15" s="105"/>
      <c r="S15" s="105"/>
      <c r="T15" s="232"/>
      <c r="U15" s="232"/>
      <c r="V15" s="232"/>
      <c r="W15" s="232"/>
      <c r="X15" s="232"/>
      <c r="Y15" s="232"/>
      <c r="Z15" s="232"/>
      <c r="AA15" s="232"/>
      <c r="AB15" s="232"/>
      <c r="AC15" s="232"/>
      <c r="AD15" s="232"/>
      <c r="AE15" s="232"/>
      <c r="AF15" s="232"/>
      <c r="AG15" s="232"/>
      <c r="AH15" s="232"/>
      <c r="AI15" s="232"/>
      <c r="AJ15" s="232"/>
      <c r="AK15" s="232"/>
      <c r="AL15" s="232"/>
    </row>
    <row r="16" spans="1:38" x14ac:dyDescent="0.25">
      <c r="A16" s="108" t="s">
        <v>58</v>
      </c>
      <c r="B16" s="104"/>
      <c r="C16" s="104"/>
      <c r="D16" s="104"/>
      <c r="E16" s="104"/>
      <c r="F16" s="104"/>
      <c r="G16" s="104"/>
      <c r="H16" s="104"/>
      <c r="I16" s="104"/>
      <c r="J16" s="107" t="str">
        <f>IF(H16="","",IF(IF(H16="WosCC",1.5,IF(H16="Scopus/Medline",1,""))+IF(I16="Q1",0.3,IF(I16="Q2",0.2,IF(I16="Q3",0.1,IF(I16=P3,0.1,0))))+0=0,"",IF(H16="WosCC",1.5,IF(H16="Scopus/Medline",1,""))+IF(I16="Q1",0.3,IF(I16="Q2",0.2,IF(I16="Q3",0.1,IF(I16=P3,0.1,0))))+0))</f>
        <v/>
      </c>
      <c r="K16" s="104"/>
      <c r="L16" s="104"/>
      <c r="M16" s="105"/>
      <c r="N16" s="105"/>
      <c r="O16" s="105"/>
      <c r="P16" s="105"/>
      <c r="Q16" s="105"/>
      <c r="R16" s="105"/>
      <c r="S16" s="105"/>
      <c r="T16" s="232"/>
      <c r="U16" s="232"/>
      <c r="V16" s="232"/>
      <c r="W16" s="232"/>
      <c r="X16" s="232"/>
      <c r="Y16" s="232"/>
      <c r="Z16" s="232"/>
      <c r="AA16" s="232"/>
      <c r="AB16" s="232"/>
      <c r="AC16" s="232"/>
      <c r="AD16" s="232"/>
      <c r="AE16" s="232"/>
      <c r="AF16" s="232"/>
      <c r="AG16" s="232"/>
      <c r="AH16" s="232"/>
      <c r="AI16" s="232"/>
      <c r="AJ16" s="232"/>
      <c r="AK16" s="232"/>
      <c r="AL16" s="232"/>
    </row>
    <row r="17" spans="1:38" x14ac:dyDescent="0.25">
      <c r="A17" s="108" t="s">
        <v>62</v>
      </c>
      <c r="B17" s="104"/>
      <c r="C17" s="104"/>
      <c r="D17" s="104"/>
      <c r="E17" s="104"/>
      <c r="F17" s="104"/>
      <c r="G17" s="104"/>
      <c r="H17" s="104"/>
      <c r="I17" s="104"/>
      <c r="J17" s="107" t="str">
        <f t="shared" ref="J17:J25" si="1">IF(H17="","",IF(IF(H17="WosCC",1.5,IF(H17="Scopus/Medline",1,""))+IF(I17="Q1",0.3,IF(I17="Q2",0.2,IF(I17="Q3",0.1,IF(I17=P4,0.1,0))))+0=0,"",IF(H17="WosCC",1.5,IF(H17="Scopus/Medline",1,""))+IF(I17="Q1",0.3,IF(I17="Q2",0.2,IF(I17="Q3",0.1,IF(I17=P4,0.1,0))))+0))</f>
        <v/>
      </c>
      <c r="K17" s="104"/>
      <c r="L17" s="104"/>
      <c r="M17" s="105"/>
      <c r="N17" s="105"/>
      <c r="O17" s="105"/>
      <c r="P17" s="105"/>
      <c r="Q17" s="105"/>
      <c r="R17" s="105"/>
      <c r="S17" s="105"/>
      <c r="T17" s="232"/>
      <c r="U17" s="232"/>
      <c r="V17" s="232"/>
      <c r="W17" s="232"/>
      <c r="X17" s="232"/>
      <c r="Y17" s="232"/>
      <c r="Z17" s="232"/>
      <c r="AA17" s="232"/>
      <c r="AB17" s="232"/>
      <c r="AC17" s="232"/>
      <c r="AD17" s="232"/>
      <c r="AE17" s="232"/>
      <c r="AF17" s="232"/>
      <c r="AG17" s="232"/>
      <c r="AH17" s="232"/>
      <c r="AI17" s="232"/>
      <c r="AJ17" s="232"/>
      <c r="AK17" s="232"/>
      <c r="AL17" s="232"/>
    </row>
    <row r="18" spans="1:38" x14ac:dyDescent="0.25">
      <c r="A18" s="108" t="s">
        <v>63</v>
      </c>
      <c r="B18" s="104"/>
      <c r="C18" s="104"/>
      <c r="D18" s="104"/>
      <c r="E18" s="104"/>
      <c r="F18" s="104"/>
      <c r="G18" s="104"/>
      <c r="H18" s="104"/>
      <c r="I18" s="104"/>
      <c r="J18" s="107" t="str">
        <f t="shared" si="1"/>
        <v/>
      </c>
      <c r="K18" s="104"/>
      <c r="L18" s="104"/>
      <c r="M18" s="105"/>
      <c r="N18" s="105"/>
      <c r="O18" s="105"/>
      <c r="P18" s="105"/>
      <c r="Q18" s="105"/>
      <c r="R18" s="105"/>
      <c r="S18" s="105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</row>
    <row r="19" spans="1:38" x14ac:dyDescent="0.25">
      <c r="A19" s="108" t="s">
        <v>64</v>
      </c>
      <c r="B19" s="104"/>
      <c r="C19" s="104"/>
      <c r="D19" s="104"/>
      <c r="E19" s="104"/>
      <c r="F19" s="104"/>
      <c r="G19" s="104"/>
      <c r="H19" s="104"/>
      <c r="I19" s="104"/>
      <c r="J19" s="107" t="str">
        <f t="shared" si="1"/>
        <v/>
      </c>
      <c r="K19" s="104"/>
      <c r="L19" s="104"/>
      <c r="M19" s="105"/>
      <c r="N19" s="105"/>
      <c r="O19" s="105"/>
      <c r="P19" s="105"/>
      <c r="Q19" s="105"/>
      <c r="R19" s="105"/>
      <c r="S19" s="105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2"/>
      <c r="AJ19" s="232"/>
      <c r="AK19" s="232"/>
      <c r="AL19" s="232"/>
    </row>
    <row r="20" spans="1:38" x14ac:dyDescent="0.25">
      <c r="A20" s="108" t="s">
        <v>65</v>
      </c>
      <c r="B20" s="104"/>
      <c r="C20" s="104"/>
      <c r="D20" s="104"/>
      <c r="E20" s="104"/>
      <c r="F20" s="104"/>
      <c r="G20" s="104"/>
      <c r="H20" s="104"/>
      <c r="I20" s="104"/>
      <c r="J20" s="107" t="str">
        <f t="shared" si="1"/>
        <v/>
      </c>
      <c r="K20" s="104"/>
      <c r="L20" s="104"/>
      <c r="M20" s="105"/>
      <c r="N20" s="105"/>
      <c r="O20" s="105"/>
      <c r="P20" s="105"/>
      <c r="Q20" s="105"/>
      <c r="R20" s="105"/>
      <c r="S20" s="105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2"/>
      <c r="AJ20" s="232"/>
      <c r="AK20" s="232"/>
      <c r="AL20" s="232"/>
    </row>
    <row r="21" spans="1:38" ht="15.6" customHeight="1" x14ac:dyDescent="0.25">
      <c r="A21" s="108" t="s">
        <v>66</v>
      </c>
      <c r="B21" s="104"/>
      <c r="C21" s="104"/>
      <c r="D21" s="104"/>
      <c r="E21" s="104"/>
      <c r="F21" s="104"/>
      <c r="G21" s="104"/>
      <c r="H21" s="104"/>
      <c r="I21" s="104"/>
      <c r="J21" s="107" t="str">
        <f t="shared" si="1"/>
        <v/>
      </c>
      <c r="K21" s="104"/>
      <c r="L21" s="104"/>
      <c r="M21" s="105"/>
      <c r="N21" s="105"/>
      <c r="O21" s="105"/>
      <c r="P21" s="105"/>
      <c r="Q21" s="105"/>
      <c r="R21" s="105"/>
      <c r="S21" s="105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2"/>
      <c r="AJ21" s="232"/>
      <c r="AK21" s="232"/>
      <c r="AL21" s="232"/>
    </row>
    <row r="22" spans="1:38" x14ac:dyDescent="0.25">
      <c r="A22" s="108" t="s">
        <v>67</v>
      </c>
      <c r="B22" s="104"/>
      <c r="C22" s="104"/>
      <c r="D22" s="104"/>
      <c r="E22" s="104"/>
      <c r="F22" s="104"/>
      <c r="G22" s="104"/>
      <c r="H22" s="104"/>
      <c r="I22" s="104"/>
      <c r="J22" s="107" t="str">
        <f t="shared" si="1"/>
        <v/>
      </c>
      <c r="K22" s="104"/>
      <c r="L22" s="104"/>
      <c r="M22" s="105"/>
      <c r="N22" s="105"/>
      <c r="O22" s="105"/>
      <c r="P22" s="105"/>
      <c r="Q22" s="105"/>
      <c r="R22" s="105"/>
      <c r="S22" s="105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2"/>
      <c r="AJ22" s="232"/>
      <c r="AK22" s="232"/>
      <c r="AL22" s="232"/>
    </row>
    <row r="23" spans="1:38" x14ac:dyDescent="0.25">
      <c r="A23" s="108" t="s">
        <v>81</v>
      </c>
      <c r="B23" s="104"/>
      <c r="C23" s="104"/>
      <c r="D23" s="104"/>
      <c r="E23" s="104"/>
      <c r="F23" s="104"/>
      <c r="G23" s="104"/>
      <c r="H23" s="104"/>
      <c r="I23" s="104"/>
      <c r="J23" s="107" t="str">
        <f t="shared" si="1"/>
        <v/>
      </c>
      <c r="K23" s="104"/>
      <c r="L23" s="104"/>
      <c r="M23" s="105"/>
      <c r="N23" s="105"/>
      <c r="O23" s="105"/>
      <c r="P23" s="105"/>
      <c r="Q23" s="105"/>
      <c r="R23" s="105"/>
      <c r="S23" s="105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</row>
    <row r="24" spans="1:38" x14ac:dyDescent="0.25">
      <c r="A24" s="108" t="s">
        <v>82</v>
      </c>
      <c r="B24" s="104"/>
      <c r="C24" s="104"/>
      <c r="D24" s="104"/>
      <c r="E24" s="104"/>
      <c r="F24" s="104"/>
      <c r="G24" s="104"/>
      <c r="H24" s="104"/>
      <c r="I24" s="104"/>
      <c r="J24" s="107" t="str">
        <f t="shared" si="1"/>
        <v/>
      </c>
      <c r="K24" s="104"/>
      <c r="L24" s="104"/>
      <c r="M24" s="105"/>
      <c r="N24" s="105"/>
      <c r="O24" s="105"/>
      <c r="P24" s="105"/>
      <c r="Q24" s="105"/>
      <c r="R24" s="105"/>
      <c r="S24" s="105"/>
      <c r="T24" s="232"/>
      <c r="U24" s="232"/>
      <c r="V24" s="232"/>
      <c r="W24" s="232"/>
      <c r="X24" s="232"/>
      <c r="Y24" s="232"/>
      <c r="Z24" s="232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</row>
    <row r="25" spans="1:38" x14ac:dyDescent="0.25">
      <c r="A25" s="108" t="s">
        <v>199</v>
      </c>
      <c r="B25" s="104"/>
      <c r="C25" s="104"/>
      <c r="D25" s="104"/>
      <c r="E25" s="104"/>
      <c r="F25" s="104"/>
      <c r="G25" s="104"/>
      <c r="H25" s="104"/>
      <c r="I25" s="104"/>
      <c r="J25" s="107" t="str">
        <f t="shared" si="1"/>
        <v/>
      </c>
      <c r="K25" s="104"/>
      <c r="L25" s="104"/>
      <c r="M25" s="105"/>
      <c r="N25" s="105"/>
      <c r="O25" s="105"/>
      <c r="P25" s="105"/>
      <c r="Q25" s="105"/>
      <c r="R25" s="105"/>
      <c r="S25" s="105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</row>
    <row r="26" spans="1:38" ht="15.75" x14ac:dyDescent="0.25">
      <c r="A26" s="152" t="s">
        <v>186</v>
      </c>
      <c r="B26" s="153"/>
      <c r="C26" s="153"/>
      <c r="D26" s="153"/>
      <c r="E26" s="153"/>
      <c r="F26" s="153"/>
      <c r="G26" s="153"/>
      <c r="H26" s="153"/>
      <c r="I26" s="153"/>
      <c r="J26" s="106" t="str">
        <f>IFERROR(IF(SUM(J16:J25)*0.75=0,"",SUM(J16:J25)*0.75),"")</f>
        <v/>
      </c>
      <c r="K26" s="104"/>
      <c r="L26" s="104"/>
      <c r="M26" s="105"/>
      <c r="N26" s="105"/>
      <c r="O26" s="105"/>
      <c r="P26" s="105"/>
      <c r="Q26" s="105"/>
      <c r="R26" s="105"/>
      <c r="S26" s="105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</row>
    <row r="27" spans="1:38" ht="15.75" x14ac:dyDescent="0.25">
      <c r="A27" s="152" t="s">
        <v>187</v>
      </c>
      <c r="B27" s="153"/>
      <c r="C27" s="153"/>
      <c r="D27" s="153"/>
      <c r="E27" s="153"/>
      <c r="F27" s="153"/>
      <c r="G27" s="153"/>
      <c r="H27" s="153"/>
      <c r="I27" s="153"/>
      <c r="J27" s="106" t="str">
        <f>IFERROR(IF((J13+J26*0.75)=0,"",(J13+J26)),"")</f>
        <v/>
      </c>
      <c r="K27" s="104"/>
      <c r="L27" s="104"/>
      <c r="M27" s="105"/>
      <c r="N27" s="105"/>
      <c r="O27" s="105"/>
      <c r="P27" s="105"/>
      <c r="Q27" s="105"/>
      <c r="R27" s="105"/>
      <c r="S27" s="105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</row>
    <row r="28" spans="1:38" x14ac:dyDescent="0.25">
      <c r="M28" s="105"/>
      <c r="N28" s="105"/>
      <c r="O28" s="105"/>
      <c r="P28" s="105"/>
      <c r="Q28" s="105"/>
      <c r="R28" s="105"/>
      <c r="S28" s="105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</row>
    <row r="29" spans="1:38" x14ac:dyDescent="0.25"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</row>
    <row r="30" spans="1:38" x14ac:dyDescent="0.25"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</row>
    <row r="31" spans="1:38" x14ac:dyDescent="0.25"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</row>
    <row r="32" spans="1:38" x14ac:dyDescent="0.25"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</row>
    <row r="33" spans="13:38" x14ac:dyDescent="0.25"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2"/>
      <c r="AI33" s="232"/>
      <c r="AJ33" s="232"/>
      <c r="AK33" s="232"/>
      <c r="AL33" s="232"/>
    </row>
    <row r="34" spans="13:38" x14ac:dyDescent="0.25"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</row>
    <row r="35" spans="13:38" x14ac:dyDescent="0.25"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</row>
    <row r="36" spans="13:38" x14ac:dyDescent="0.25"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32"/>
      <c r="Z36" s="232"/>
      <c r="AA36" s="232"/>
      <c r="AB36" s="232"/>
      <c r="AC36" s="232"/>
      <c r="AD36" s="232"/>
      <c r="AE36" s="232"/>
      <c r="AF36" s="232"/>
      <c r="AG36" s="232"/>
      <c r="AH36" s="232"/>
      <c r="AI36" s="232"/>
      <c r="AJ36" s="232"/>
      <c r="AK36" s="232"/>
      <c r="AL36" s="232"/>
    </row>
  </sheetData>
  <sheetProtection password="CF7A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F3 J13:K13 B4:F12 H3:K12">
    <cfRule type="cellIs" dxfId="29" priority="17" operator="equal">
      <formula>""</formula>
    </cfRule>
  </conditionalFormatting>
  <conditionalFormatting sqref="A5 A7 A9 A11">
    <cfRule type="cellIs" dxfId="28" priority="14" operator="equal">
      <formula>""</formula>
    </cfRule>
  </conditionalFormatting>
  <conditionalFormatting sqref="B15">
    <cfRule type="cellIs" dxfId="27" priority="13" operator="equal">
      <formula>""</formula>
    </cfRule>
  </conditionalFormatting>
  <conditionalFormatting sqref="A18 A20 A22 A24 A16:E16 B17:E25 K16:K25">
    <cfRule type="cellIs" dxfId="26" priority="12" operator="equal">
      <formula>""</formula>
    </cfRule>
  </conditionalFormatting>
  <conditionalFormatting sqref="J26:K26">
    <cfRule type="cellIs" dxfId="25" priority="8" operator="equal">
      <formula>""</formula>
    </cfRule>
  </conditionalFormatting>
  <conditionalFormatting sqref="J27:K27">
    <cfRule type="cellIs" dxfId="24" priority="7" operator="equal">
      <formula>""</formula>
    </cfRule>
  </conditionalFormatting>
  <conditionalFormatting sqref="F16:I25">
    <cfRule type="cellIs" dxfId="23" priority="6" operator="equal">
      <formula>""</formula>
    </cfRule>
  </conditionalFormatting>
  <conditionalFormatting sqref="G3:G12">
    <cfRule type="cellIs" dxfId="22" priority="5" operator="equal">
      <formula>""</formula>
    </cfRule>
  </conditionalFormatting>
  <conditionalFormatting sqref="J16:J25">
    <cfRule type="cellIs" dxfId="21" priority="4" operator="equal">
      <formula>""</formula>
    </cfRule>
  </conditionalFormatting>
  <conditionalFormatting sqref="L3:L13">
    <cfRule type="cellIs" dxfId="20" priority="3" operator="equal">
      <formula>""</formula>
    </cfRule>
  </conditionalFormatting>
  <conditionalFormatting sqref="L16: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$Q$2:$Q$9</formula1>
    </dataValidation>
    <dataValidation type="list" allowBlank="1" showInputMessage="1" showErrorMessage="1" prompt="Odaberi kvartil rada" sqref="I3:I12 I16:I25">
      <formula1>$N$2:$N$6</formula1>
    </dataValidation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H3:H12 H16:H25">
      <formula1>$O$2:$O$6</formula1>
    </dataValidation>
    <dataValidation allowBlank="1" showErrorMessage="1" prompt="Za prelazak u novi red unutar ćelije stisnite Alt+Enter" sqref="J3:J13 B3:E12 A4:A12 A16:E25 A15:K15 A2:K2 J16:J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topLeftCell="A19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6" customWidth="1"/>
    <col min="2" max="13" width="7" style="66" customWidth="1"/>
    <col min="14" max="26" width="9.140625" style="66"/>
    <col min="27" max="27" width="7.85546875" style="66" customWidth="1"/>
    <col min="28" max="16384" width="9.140625" style="66"/>
  </cols>
  <sheetData>
    <row r="1" spans="1:13" x14ac:dyDescent="0.25">
      <c r="A1" s="162" t="s">
        <v>74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x14ac:dyDescent="0.25">
      <c r="A2" s="162" t="s">
        <v>108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5" customHeight="1" x14ac:dyDescent="0.25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x14ac:dyDescent="0.25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</row>
    <row r="5" spans="1:13" x14ac:dyDescent="0.25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</row>
    <row r="6" spans="1:13" x14ac:dyDescent="0.25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</row>
    <row r="7" spans="1:13" x14ac:dyDescent="0.25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1:13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</row>
    <row r="9" spans="1:13" x14ac:dyDescent="0.25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</row>
    <row r="10" spans="1:13" x14ac:dyDescent="0.25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</row>
    <row r="11" spans="1:13" x14ac:dyDescent="0.25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</row>
    <row r="12" spans="1:13" x14ac:dyDescent="0.25">
      <c r="A12" s="165" t="s">
        <v>202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</row>
    <row r="13" spans="1:13" ht="15" customHeight="1" x14ac:dyDescent="0.25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8"/>
    </row>
    <row r="14" spans="1:13" x14ac:dyDescent="0.25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1"/>
    </row>
    <row r="15" spans="1:13" x14ac:dyDescent="0.25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</row>
    <row r="16" spans="1:13" x14ac:dyDescent="0.25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1"/>
    </row>
    <row r="17" spans="1:27" x14ac:dyDescent="0.25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</row>
    <row r="18" spans="1:27" x14ac:dyDescent="0.25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1"/>
    </row>
    <row r="19" spans="1:27" ht="153" customHeight="1" x14ac:dyDescent="0.25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1"/>
    </row>
    <row r="20" spans="1:27" x14ac:dyDescent="0.25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</row>
    <row r="21" spans="1:27" ht="15" customHeight="1" x14ac:dyDescent="0.25">
      <c r="A21" s="172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4"/>
    </row>
    <row r="22" spans="1:27" x14ac:dyDescent="0.25">
      <c r="A22" s="162" t="s">
        <v>109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</row>
    <row r="23" spans="1:27" x14ac:dyDescent="0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27" x14ac:dyDescent="0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27" x14ac:dyDescent="0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27" x14ac:dyDescent="0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AA26" s="98">
        <f>A25</f>
        <v>0</v>
      </c>
    </row>
    <row r="27" spans="1:27" x14ac:dyDescent="0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27" x14ac:dyDescent="0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</row>
    <row r="29" spans="1:27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</row>
    <row r="30" spans="1:27" x14ac:dyDescent="0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27" x14ac:dyDescent="0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</row>
    <row r="32" spans="1:27" ht="15" customHeight="1" x14ac:dyDescent="0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</row>
    <row r="33" spans="1:13" x14ac:dyDescent="0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3" x14ac:dyDescent="0.25">
      <c r="A34" s="162" t="s">
        <v>110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</row>
    <row r="35" spans="1:13" x14ac:dyDescent="0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</row>
    <row r="36" spans="1:13" x14ac:dyDescent="0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 x14ac:dyDescent="0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 x14ac:dyDescent="0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 x14ac:dyDescent="0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  <row r="40" spans="1:13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</row>
    <row r="41" spans="1:13" x14ac:dyDescent="0.25">
      <c r="A41" s="164" t="s">
        <v>98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</row>
    <row r="42" spans="1:13" x14ac:dyDescent="0.25">
      <c r="A42" s="41" t="s">
        <v>57</v>
      </c>
      <c r="B42" s="159" t="s">
        <v>79</v>
      </c>
      <c r="C42" s="160"/>
      <c r="D42" s="160"/>
      <c r="E42" s="160"/>
      <c r="F42" s="161"/>
      <c r="G42" s="159" t="s">
        <v>80</v>
      </c>
      <c r="H42" s="160"/>
      <c r="I42" s="160"/>
      <c r="J42" s="160"/>
      <c r="K42" s="160"/>
      <c r="L42" s="160"/>
      <c r="M42" s="161"/>
    </row>
    <row r="43" spans="1:13" x14ac:dyDescent="0.25">
      <c r="A43" s="41" t="s">
        <v>58</v>
      </c>
      <c r="B43" s="159"/>
      <c r="C43" s="160"/>
      <c r="D43" s="160"/>
      <c r="E43" s="160"/>
      <c r="F43" s="161"/>
      <c r="G43" s="159"/>
      <c r="H43" s="160"/>
      <c r="I43" s="160"/>
      <c r="J43" s="160"/>
      <c r="K43" s="160"/>
      <c r="L43" s="160"/>
      <c r="M43" s="161"/>
    </row>
    <row r="44" spans="1:13" x14ac:dyDescent="0.25">
      <c r="A44" s="41" t="s">
        <v>62</v>
      </c>
      <c r="B44" s="159"/>
      <c r="C44" s="160"/>
      <c r="D44" s="160"/>
      <c r="E44" s="160"/>
      <c r="F44" s="161"/>
      <c r="G44" s="159"/>
      <c r="H44" s="160"/>
      <c r="I44" s="160"/>
      <c r="J44" s="160"/>
      <c r="K44" s="160"/>
      <c r="L44" s="160"/>
      <c r="M44" s="161"/>
    </row>
    <row r="45" spans="1:13" x14ac:dyDescent="0.25">
      <c r="A45" s="41" t="s">
        <v>63</v>
      </c>
      <c r="B45" s="159"/>
      <c r="C45" s="160"/>
      <c r="D45" s="160"/>
      <c r="E45" s="160"/>
      <c r="F45" s="161"/>
      <c r="G45" s="159"/>
      <c r="H45" s="160"/>
      <c r="I45" s="160"/>
      <c r="J45" s="160"/>
      <c r="K45" s="160"/>
      <c r="L45" s="160"/>
      <c r="M45" s="161"/>
    </row>
    <row r="46" spans="1:13" x14ac:dyDescent="0.25">
      <c r="A46" s="47" t="s">
        <v>64</v>
      </c>
      <c r="B46" s="159"/>
      <c r="C46" s="160"/>
      <c r="D46" s="160"/>
      <c r="E46" s="160"/>
      <c r="F46" s="161"/>
      <c r="G46" s="159"/>
      <c r="H46" s="160"/>
      <c r="I46" s="160"/>
      <c r="J46" s="160"/>
      <c r="K46" s="160"/>
      <c r="L46" s="160"/>
      <c r="M46" s="161"/>
    </row>
    <row r="47" spans="1:13" x14ac:dyDescent="0.25">
      <c r="A47" s="41" t="s">
        <v>65</v>
      </c>
      <c r="B47" s="159"/>
      <c r="C47" s="160"/>
      <c r="D47" s="160"/>
      <c r="E47" s="160"/>
      <c r="F47" s="161"/>
      <c r="G47" s="159"/>
      <c r="H47" s="160"/>
      <c r="I47" s="160"/>
      <c r="J47" s="160"/>
      <c r="K47" s="160"/>
      <c r="L47" s="160"/>
      <c r="M47" s="161"/>
    </row>
    <row r="48" spans="1:13" x14ac:dyDescent="0.25">
      <c r="A48" s="41" t="s">
        <v>66</v>
      </c>
      <c r="B48" s="159"/>
      <c r="C48" s="160"/>
      <c r="D48" s="160"/>
      <c r="E48" s="160"/>
      <c r="F48" s="161"/>
      <c r="G48" s="159"/>
      <c r="H48" s="160"/>
      <c r="I48" s="160"/>
      <c r="J48" s="160"/>
      <c r="K48" s="160"/>
      <c r="L48" s="160"/>
      <c r="M48" s="161"/>
    </row>
    <row r="49" spans="1:13" x14ac:dyDescent="0.25">
      <c r="A49" s="41" t="s">
        <v>67</v>
      </c>
      <c r="B49" s="159"/>
      <c r="C49" s="160"/>
      <c r="D49" s="160"/>
      <c r="E49" s="160"/>
      <c r="F49" s="161"/>
      <c r="G49" s="159"/>
      <c r="H49" s="160"/>
      <c r="I49" s="160"/>
      <c r="J49" s="160"/>
      <c r="K49" s="160"/>
      <c r="L49" s="160"/>
      <c r="M49" s="161"/>
    </row>
    <row r="50" spans="1:13" x14ac:dyDescent="0.25">
      <c r="A50" s="41" t="s">
        <v>81</v>
      </c>
      <c r="B50" s="159"/>
      <c r="C50" s="160"/>
      <c r="D50" s="160"/>
      <c r="E50" s="160"/>
      <c r="F50" s="161"/>
      <c r="G50" s="159"/>
      <c r="H50" s="160"/>
      <c r="I50" s="160"/>
      <c r="J50" s="160"/>
      <c r="K50" s="160"/>
      <c r="L50" s="160"/>
      <c r="M50" s="161"/>
    </row>
    <row r="51" spans="1:13" x14ac:dyDescent="0.25">
      <c r="A51" s="41" t="s">
        <v>82</v>
      </c>
      <c r="B51" s="159"/>
      <c r="C51" s="160"/>
      <c r="D51" s="160"/>
      <c r="E51" s="160"/>
      <c r="F51" s="161"/>
      <c r="G51" s="159"/>
      <c r="H51" s="160"/>
      <c r="I51" s="160"/>
      <c r="J51" s="160"/>
      <c r="K51" s="160"/>
      <c r="L51" s="160"/>
      <c r="M51" s="161"/>
    </row>
  </sheetData>
  <mergeCells count="30">
    <mergeCell ref="A1:M1"/>
    <mergeCell ref="A12:M12"/>
    <mergeCell ref="A2:M2"/>
    <mergeCell ref="A3:M11"/>
    <mergeCell ref="A13:M21"/>
    <mergeCell ref="A22:M22"/>
    <mergeCell ref="A23:M33"/>
    <mergeCell ref="A35:M40"/>
    <mergeCell ref="A41:M41"/>
    <mergeCell ref="A34:M34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51:F51"/>
    <mergeCell ref="G51:M51"/>
    <mergeCell ref="B48:F48"/>
    <mergeCell ref="G48:M48"/>
    <mergeCell ref="B49:F49"/>
    <mergeCell ref="G49:M49"/>
    <mergeCell ref="B50:F50"/>
    <mergeCell ref="G50:M50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H17" sqref="H17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75" t="s">
        <v>116</v>
      </c>
      <c r="B1" s="176"/>
      <c r="C1" s="176"/>
      <c r="D1" s="176"/>
      <c r="E1" s="176"/>
      <c r="F1" s="177"/>
    </row>
    <row r="2" spans="1:6" ht="17.25" customHeight="1" x14ac:dyDescent="0.25">
      <c r="A2" s="178" t="s">
        <v>78</v>
      </c>
      <c r="B2" s="178"/>
      <c r="C2" s="178"/>
      <c r="D2" s="179" t="s">
        <v>14</v>
      </c>
      <c r="E2" s="179"/>
      <c r="F2" s="233">
        <f>SUM(F8:F46)</f>
        <v>0</v>
      </c>
    </row>
    <row r="3" spans="1:6" ht="17.25" customHeight="1" x14ac:dyDescent="0.25">
      <c r="A3" s="178"/>
      <c r="B3" s="178"/>
      <c r="C3" s="178"/>
      <c r="D3" s="180" t="s">
        <v>9</v>
      </c>
      <c r="E3" s="181"/>
      <c r="F3" s="234">
        <f>SUMIF(B$8:B$46,D3,F$8:F$46)</f>
        <v>0</v>
      </c>
    </row>
    <row r="4" spans="1:6" ht="17.25" customHeight="1" x14ac:dyDescent="0.25">
      <c r="A4" s="178"/>
      <c r="B4" s="178"/>
      <c r="C4" s="178"/>
      <c r="D4" s="180" t="s">
        <v>75</v>
      </c>
      <c r="E4" s="181"/>
      <c r="F4" s="234">
        <f>SUMIF(B$8:B$46,D4,F$8:F$46)</f>
        <v>0</v>
      </c>
    </row>
    <row r="5" spans="1:6" ht="17.25" customHeight="1" x14ac:dyDescent="0.25">
      <c r="A5" s="178"/>
      <c r="B5" s="178"/>
      <c r="C5" s="178"/>
      <c r="D5" s="180" t="s">
        <v>76</v>
      </c>
      <c r="E5" s="181"/>
      <c r="F5" s="234">
        <f>SUMIF(B$8:B$46,D5,F$8:F$46)</f>
        <v>0</v>
      </c>
    </row>
    <row r="6" spans="1:6" ht="17.25" customHeight="1" x14ac:dyDescent="0.25">
      <c r="A6" s="178"/>
      <c r="B6" s="178"/>
      <c r="C6" s="178"/>
      <c r="D6" s="180" t="s">
        <v>77</v>
      </c>
      <c r="E6" s="181"/>
      <c r="F6" s="234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82" t="s">
        <v>112</v>
      </c>
      <c r="D7" s="183"/>
      <c r="E7" s="184"/>
      <c r="F7" s="15" t="s">
        <v>227</v>
      </c>
    </row>
    <row r="8" spans="1:6" s="13" customFormat="1" x14ac:dyDescent="0.25">
      <c r="A8" s="19"/>
      <c r="B8" s="12"/>
      <c r="C8" s="122"/>
      <c r="D8" s="123"/>
      <c r="E8" s="151"/>
      <c r="F8" s="235"/>
    </row>
    <row r="9" spans="1:6" s="13" customFormat="1" x14ac:dyDescent="0.25">
      <c r="A9" s="19"/>
      <c r="B9" s="12"/>
      <c r="C9" s="122"/>
      <c r="D9" s="123"/>
      <c r="E9" s="151"/>
      <c r="F9" s="235"/>
    </row>
    <row r="10" spans="1:6" s="13" customFormat="1" x14ac:dyDescent="0.25">
      <c r="A10" s="19" t="str">
        <f t="shared" ref="A10:A46" si="0">IF(B10&lt;&gt;"",A9+1,"")</f>
        <v/>
      </c>
      <c r="B10" s="12"/>
      <c r="C10" s="122"/>
      <c r="D10" s="123"/>
      <c r="E10" s="151"/>
      <c r="F10" s="236"/>
    </row>
    <row r="11" spans="1:6" s="13" customFormat="1" x14ac:dyDescent="0.25">
      <c r="A11" s="19" t="str">
        <f t="shared" si="0"/>
        <v/>
      </c>
      <c r="B11" s="12"/>
      <c r="C11" s="122"/>
      <c r="D11" s="123"/>
      <c r="E11" s="151"/>
      <c r="F11" s="236"/>
    </row>
    <row r="12" spans="1:6" s="13" customFormat="1" x14ac:dyDescent="0.25">
      <c r="A12" s="19" t="str">
        <f t="shared" si="0"/>
        <v/>
      </c>
      <c r="B12" s="12"/>
      <c r="C12" s="122"/>
      <c r="D12" s="123"/>
      <c r="E12" s="151"/>
      <c r="F12" s="236"/>
    </row>
    <row r="13" spans="1:6" s="13" customFormat="1" x14ac:dyDescent="0.25">
      <c r="A13" s="19" t="str">
        <f t="shared" si="0"/>
        <v/>
      </c>
      <c r="B13" s="12"/>
      <c r="C13" s="122"/>
      <c r="D13" s="123"/>
      <c r="E13" s="151"/>
      <c r="F13" s="236"/>
    </row>
    <row r="14" spans="1:6" s="13" customFormat="1" x14ac:dyDescent="0.25">
      <c r="A14" s="19" t="str">
        <f t="shared" si="0"/>
        <v/>
      </c>
      <c r="B14" s="12"/>
      <c r="C14" s="122"/>
      <c r="D14" s="123"/>
      <c r="E14" s="151"/>
      <c r="F14" s="236"/>
    </row>
    <row r="15" spans="1:6" s="13" customFormat="1" x14ac:dyDescent="0.25">
      <c r="A15" s="19" t="str">
        <f t="shared" si="0"/>
        <v/>
      </c>
      <c r="B15" s="12"/>
      <c r="C15" s="122"/>
      <c r="D15" s="123"/>
      <c r="E15" s="151"/>
      <c r="F15" s="236"/>
    </row>
    <row r="16" spans="1:6" s="13" customFormat="1" x14ac:dyDescent="0.25">
      <c r="A16" s="19" t="str">
        <f t="shared" si="0"/>
        <v/>
      </c>
      <c r="B16" s="12"/>
      <c r="C16" s="122"/>
      <c r="D16" s="123"/>
      <c r="E16" s="151"/>
      <c r="F16" s="236"/>
    </row>
    <row r="17" spans="1:6" s="13" customFormat="1" x14ac:dyDescent="0.25">
      <c r="A17" s="19" t="str">
        <f t="shared" si="0"/>
        <v/>
      </c>
      <c r="B17" s="12"/>
      <c r="C17" s="122"/>
      <c r="D17" s="123"/>
      <c r="E17" s="151"/>
      <c r="F17" s="236"/>
    </row>
    <row r="18" spans="1:6" s="13" customFormat="1" x14ac:dyDescent="0.25">
      <c r="A18" s="19" t="str">
        <f t="shared" si="0"/>
        <v/>
      </c>
      <c r="B18" s="12"/>
      <c r="C18" s="122"/>
      <c r="D18" s="123"/>
      <c r="E18" s="151"/>
      <c r="F18" s="236"/>
    </row>
    <row r="19" spans="1:6" s="13" customFormat="1" x14ac:dyDescent="0.25">
      <c r="A19" s="19" t="str">
        <f t="shared" si="0"/>
        <v/>
      </c>
      <c r="B19" s="12"/>
      <c r="C19" s="122"/>
      <c r="D19" s="123"/>
      <c r="E19" s="151"/>
      <c r="F19" s="236"/>
    </row>
    <row r="20" spans="1:6" s="13" customFormat="1" x14ac:dyDescent="0.25">
      <c r="A20" s="19" t="str">
        <f t="shared" si="0"/>
        <v/>
      </c>
      <c r="B20" s="12"/>
      <c r="C20" s="122"/>
      <c r="D20" s="123"/>
      <c r="E20" s="151"/>
      <c r="F20" s="235"/>
    </row>
    <row r="21" spans="1:6" s="13" customFormat="1" x14ac:dyDescent="0.25">
      <c r="A21" s="19" t="str">
        <f t="shared" si="0"/>
        <v/>
      </c>
      <c r="B21" s="12"/>
      <c r="C21" s="122"/>
      <c r="D21" s="123"/>
      <c r="E21" s="151"/>
      <c r="F21" s="235"/>
    </row>
    <row r="22" spans="1:6" s="13" customFormat="1" x14ac:dyDescent="0.25">
      <c r="A22" s="19" t="str">
        <f t="shared" si="0"/>
        <v/>
      </c>
      <c r="B22" s="12"/>
      <c r="C22" s="122"/>
      <c r="D22" s="123"/>
      <c r="E22" s="151"/>
      <c r="F22" s="235"/>
    </row>
    <row r="23" spans="1:6" s="13" customFormat="1" x14ac:dyDescent="0.25">
      <c r="A23" s="19" t="str">
        <f t="shared" si="0"/>
        <v/>
      </c>
      <c r="B23" s="12"/>
      <c r="C23" s="122"/>
      <c r="D23" s="123"/>
      <c r="E23" s="151"/>
      <c r="F23" s="235"/>
    </row>
    <row r="24" spans="1:6" s="13" customFormat="1" x14ac:dyDescent="0.25">
      <c r="A24" s="19" t="str">
        <f t="shared" si="0"/>
        <v/>
      </c>
      <c r="B24" s="12"/>
      <c r="C24" s="122"/>
      <c r="D24" s="123"/>
      <c r="E24" s="151"/>
      <c r="F24" s="235"/>
    </row>
    <row r="25" spans="1:6" s="13" customFormat="1" x14ac:dyDescent="0.25">
      <c r="A25" s="19" t="str">
        <f t="shared" si="0"/>
        <v/>
      </c>
      <c r="B25" s="12"/>
      <c r="C25" s="122"/>
      <c r="D25" s="123"/>
      <c r="E25" s="151"/>
      <c r="F25" s="235"/>
    </row>
    <row r="26" spans="1:6" s="13" customFormat="1" x14ac:dyDescent="0.25">
      <c r="A26" s="19" t="str">
        <f t="shared" si="0"/>
        <v/>
      </c>
      <c r="B26" s="12"/>
      <c r="C26" s="122"/>
      <c r="D26" s="123"/>
      <c r="E26" s="151"/>
      <c r="F26" s="235"/>
    </row>
    <row r="27" spans="1:6" s="13" customFormat="1" x14ac:dyDescent="0.25">
      <c r="A27" s="19" t="str">
        <f t="shared" si="0"/>
        <v/>
      </c>
      <c r="B27" s="12"/>
      <c r="C27" s="122"/>
      <c r="D27" s="123"/>
      <c r="E27" s="151"/>
      <c r="F27" s="235"/>
    </row>
    <row r="28" spans="1:6" s="13" customFormat="1" x14ac:dyDescent="0.25">
      <c r="A28" s="19" t="str">
        <f t="shared" si="0"/>
        <v/>
      </c>
      <c r="B28" s="12"/>
      <c r="C28" s="122"/>
      <c r="D28" s="123"/>
      <c r="E28" s="151"/>
      <c r="F28" s="235"/>
    </row>
    <row r="29" spans="1:6" s="13" customFormat="1" x14ac:dyDescent="0.25">
      <c r="A29" s="19" t="str">
        <f t="shared" si="0"/>
        <v/>
      </c>
      <c r="B29" s="12"/>
      <c r="C29" s="122"/>
      <c r="D29" s="123"/>
      <c r="E29" s="151"/>
      <c r="F29" s="235"/>
    </row>
    <row r="30" spans="1:6" s="13" customFormat="1" x14ac:dyDescent="0.25">
      <c r="A30" s="19" t="str">
        <f t="shared" si="0"/>
        <v/>
      </c>
      <c r="B30" s="12"/>
      <c r="C30" s="122"/>
      <c r="D30" s="123"/>
      <c r="E30" s="151"/>
      <c r="F30" s="235"/>
    </row>
    <row r="31" spans="1:6" s="13" customFormat="1" x14ac:dyDescent="0.25">
      <c r="A31" s="19" t="str">
        <f t="shared" si="0"/>
        <v/>
      </c>
      <c r="B31" s="12"/>
      <c r="C31" s="122"/>
      <c r="D31" s="123"/>
      <c r="E31" s="151"/>
      <c r="F31" s="235"/>
    </row>
    <row r="32" spans="1:6" s="13" customFormat="1" x14ac:dyDescent="0.25">
      <c r="A32" s="19" t="str">
        <f t="shared" si="0"/>
        <v/>
      </c>
      <c r="B32" s="12"/>
      <c r="C32" s="122"/>
      <c r="D32" s="123"/>
      <c r="E32" s="151"/>
      <c r="F32" s="235"/>
    </row>
    <row r="33" spans="1:6" s="13" customFormat="1" x14ac:dyDescent="0.25">
      <c r="A33" s="19" t="str">
        <f t="shared" si="0"/>
        <v/>
      </c>
      <c r="B33" s="12"/>
      <c r="C33" s="122"/>
      <c r="D33" s="123"/>
      <c r="E33" s="151"/>
      <c r="F33" s="235"/>
    </row>
    <row r="34" spans="1:6" s="13" customFormat="1" x14ac:dyDescent="0.25">
      <c r="A34" s="19" t="str">
        <f t="shared" si="0"/>
        <v/>
      </c>
      <c r="B34" s="12"/>
      <c r="C34" s="122"/>
      <c r="D34" s="123"/>
      <c r="E34" s="151"/>
      <c r="F34" s="235"/>
    </row>
    <row r="35" spans="1:6" s="13" customFormat="1" x14ac:dyDescent="0.25">
      <c r="A35" s="19" t="str">
        <f t="shared" si="0"/>
        <v/>
      </c>
      <c r="B35" s="12"/>
      <c r="C35" s="122"/>
      <c r="D35" s="123"/>
      <c r="E35" s="151"/>
      <c r="F35" s="235"/>
    </row>
    <row r="36" spans="1:6" s="13" customFormat="1" x14ac:dyDescent="0.25">
      <c r="A36" s="19" t="str">
        <f t="shared" si="0"/>
        <v/>
      </c>
      <c r="B36" s="12"/>
      <c r="C36" s="122"/>
      <c r="D36" s="123"/>
      <c r="E36" s="151"/>
      <c r="F36" s="235"/>
    </row>
    <row r="37" spans="1:6" s="13" customFormat="1" x14ac:dyDescent="0.25">
      <c r="A37" s="19" t="str">
        <f t="shared" si="0"/>
        <v/>
      </c>
      <c r="B37" s="12"/>
      <c r="C37" s="122"/>
      <c r="D37" s="123"/>
      <c r="E37" s="151"/>
      <c r="F37" s="235"/>
    </row>
    <row r="38" spans="1:6" s="13" customFormat="1" x14ac:dyDescent="0.25">
      <c r="A38" s="19" t="str">
        <f t="shared" si="0"/>
        <v/>
      </c>
      <c r="B38" s="12"/>
      <c r="C38" s="122"/>
      <c r="D38" s="123"/>
      <c r="E38" s="151"/>
      <c r="F38" s="235"/>
    </row>
    <row r="39" spans="1:6" s="13" customFormat="1" x14ac:dyDescent="0.25">
      <c r="A39" s="19" t="str">
        <f t="shared" si="0"/>
        <v/>
      </c>
      <c r="B39" s="12"/>
      <c r="C39" s="122"/>
      <c r="D39" s="123"/>
      <c r="E39" s="151"/>
      <c r="F39" s="235"/>
    </row>
    <row r="40" spans="1:6" s="13" customFormat="1" x14ac:dyDescent="0.25">
      <c r="A40" s="19" t="str">
        <f t="shared" si="0"/>
        <v/>
      </c>
      <c r="B40" s="12"/>
      <c r="C40" s="122"/>
      <c r="D40" s="123"/>
      <c r="E40" s="151"/>
      <c r="F40" s="235"/>
    </row>
    <row r="41" spans="1:6" s="13" customFormat="1" x14ac:dyDescent="0.25">
      <c r="A41" s="19" t="str">
        <f t="shared" si="0"/>
        <v/>
      </c>
      <c r="B41" s="12"/>
      <c r="C41" s="122"/>
      <c r="D41" s="123"/>
      <c r="E41" s="151"/>
      <c r="F41" s="235"/>
    </row>
    <row r="42" spans="1:6" s="13" customFormat="1" x14ac:dyDescent="0.25">
      <c r="A42" s="19" t="str">
        <f t="shared" si="0"/>
        <v/>
      </c>
      <c r="B42" s="12"/>
      <c r="C42" s="122"/>
      <c r="D42" s="123"/>
      <c r="E42" s="151"/>
      <c r="F42" s="235"/>
    </row>
    <row r="43" spans="1:6" s="13" customFormat="1" x14ac:dyDescent="0.25">
      <c r="A43" s="19" t="str">
        <f t="shared" si="0"/>
        <v/>
      </c>
      <c r="B43" s="12"/>
      <c r="C43" s="122"/>
      <c r="D43" s="123"/>
      <c r="E43" s="151"/>
      <c r="F43" s="235"/>
    </row>
    <row r="44" spans="1:6" s="13" customFormat="1" x14ac:dyDescent="0.25">
      <c r="A44" s="19" t="str">
        <f t="shared" si="0"/>
        <v/>
      </c>
      <c r="B44" s="12"/>
      <c r="C44" s="122"/>
      <c r="D44" s="123"/>
      <c r="E44" s="151"/>
      <c r="F44" s="235"/>
    </row>
    <row r="45" spans="1:6" s="13" customFormat="1" x14ac:dyDescent="0.25">
      <c r="A45" s="19" t="str">
        <f t="shared" si="0"/>
        <v/>
      </c>
      <c r="B45" s="12"/>
      <c r="C45" s="122"/>
      <c r="D45" s="123"/>
      <c r="E45" s="151"/>
      <c r="F45" s="235"/>
    </row>
    <row r="46" spans="1:6" s="13" customFormat="1" x14ac:dyDescent="0.25">
      <c r="A46" s="19" t="str">
        <f t="shared" si="0"/>
        <v/>
      </c>
      <c r="B46" s="12"/>
      <c r="C46" s="122"/>
      <c r="D46" s="123"/>
      <c r="E46" s="151"/>
      <c r="F46" s="235"/>
    </row>
    <row r="48" spans="1:6" x14ac:dyDescent="0.25">
      <c r="A48" s="185"/>
      <c r="B48" s="185"/>
      <c r="E48" s="186"/>
      <c r="F48" s="186"/>
    </row>
    <row r="50" spans="3:4" x14ac:dyDescent="0.25">
      <c r="C50" s="187"/>
      <c r="D50" s="187"/>
    </row>
  </sheetData>
  <sheetProtection selectLockedCells="1"/>
  <mergeCells count="50">
    <mergeCell ref="C50:D50"/>
    <mergeCell ref="C43:E43"/>
    <mergeCell ref="C44:E44"/>
    <mergeCell ref="C45:E45"/>
    <mergeCell ref="C46:E46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7:E17"/>
    <mergeCell ref="C18:E18"/>
    <mergeCell ref="C7:E7"/>
    <mergeCell ref="C8:E8"/>
    <mergeCell ref="C9:E9"/>
    <mergeCell ref="C10:E10"/>
    <mergeCell ref="C11:E11"/>
    <mergeCell ref="C12:E12"/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>
      <formula1>0</formula1>
      <formula2>1000000</formula2>
    </dataValidation>
    <dataValidation allowBlank="1" showErrorMessage="1" sqref="C8:E46"/>
    <dataValidation type="decimal" allowBlank="1" showInputMessage="1" showErrorMessage="1" errorTitle="Nedozvoljeni unos" error="Unesite iznos u eurima" sqref="F7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6"/>
    <col min="2" max="2" width="13.42578125" style="66" customWidth="1"/>
    <col min="3" max="3" width="12" style="66" customWidth="1"/>
    <col min="4" max="5" width="0" style="66" hidden="1" customWidth="1"/>
    <col min="6" max="7" width="9.140625" style="66" hidden="1" customWidth="1"/>
    <col min="8" max="8" width="34.5703125" style="66" customWidth="1"/>
    <col min="9" max="9" width="15.42578125" style="66" customWidth="1"/>
    <col min="10" max="10" width="18.140625" style="66" customWidth="1"/>
    <col min="11" max="16384" width="9.140625" style="66"/>
  </cols>
  <sheetData>
    <row r="1" spans="1:10" ht="28.5" customHeight="1" x14ac:dyDescent="0.25">
      <c r="A1" s="193" t="s">
        <v>128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x14ac:dyDescent="0.25">
      <c r="A2" s="195" t="s">
        <v>87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25.5" x14ac:dyDescent="0.25">
      <c r="A3" s="50" t="s">
        <v>40</v>
      </c>
      <c r="B3" s="51" t="s">
        <v>86</v>
      </c>
      <c r="C3" s="52" t="s">
        <v>88</v>
      </c>
      <c r="D3" s="53"/>
      <c r="E3" s="53"/>
      <c r="F3" s="53"/>
      <c r="G3" s="53"/>
      <c r="H3" s="52" t="s">
        <v>99</v>
      </c>
      <c r="I3" s="52" t="s">
        <v>101</v>
      </c>
      <c r="J3" s="52" t="s">
        <v>100</v>
      </c>
    </row>
    <row r="4" spans="1:10" x14ac:dyDescent="0.25">
      <c r="A4" s="55">
        <v>1</v>
      </c>
      <c r="B4" s="58" t="s">
        <v>89</v>
      </c>
      <c r="C4" s="56"/>
      <c r="D4" s="54"/>
      <c r="E4" s="54"/>
      <c r="F4" s="54"/>
      <c r="G4" s="54"/>
      <c r="H4" s="56"/>
      <c r="I4" s="55"/>
      <c r="J4" s="55"/>
    </row>
    <row r="5" spans="1:10" x14ac:dyDescent="0.25">
      <c r="A5" s="55">
        <v>2</v>
      </c>
      <c r="B5" s="58" t="s">
        <v>90</v>
      </c>
      <c r="C5" s="56"/>
      <c r="D5" s="54"/>
      <c r="E5" s="54"/>
      <c r="F5" s="54"/>
      <c r="G5" s="54"/>
      <c r="H5" s="56"/>
      <c r="I5" s="57"/>
      <c r="J5" s="55"/>
    </row>
    <row r="6" spans="1:10" x14ac:dyDescent="0.25">
      <c r="A6" s="55">
        <v>3</v>
      </c>
      <c r="B6" s="58" t="s">
        <v>91</v>
      </c>
      <c r="C6" s="56"/>
      <c r="D6" s="54"/>
      <c r="E6" s="54"/>
      <c r="F6" s="54"/>
      <c r="G6" s="54"/>
      <c r="H6" s="56"/>
      <c r="I6" s="57"/>
      <c r="J6" s="55"/>
    </row>
    <row r="7" spans="1:10" x14ac:dyDescent="0.25">
      <c r="A7" s="55">
        <v>4</v>
      </c>
      <c r="B7" s="58" t="s">
        <v>92</v>
      </c>
      <c r="C7" s="56"/>
      <c r="D7" s="54"/>
      <c r="E7" s="54"/>
      <c r="F7" s="54"/>
      <c r="G7" s="54"/>
      <c r="H7" s="56"/>
      <c r="I7" s="57"/>
      <c r="J7" s="55"/>
    </row>
    <row r="8" spans="1:10" ht="15" customHeight="1" x14ac:dyDescent="0.25">
      <c r="A8" s="189" t="s">
        <v>97</v>
      </c>
      <c r="B8" s="190"/>
      <c r="C8" s="190"/>
      <c r="D8" s="190"/>
      <c r="E8" s="190"/>
      <c r="F8" s="190"/>
      <c r="G8" s="190"/>
      <c r="H8" s="190"/>
      <c r="I8" s="190"/>
      <c r="J8" s="190"/>
    </row>
    <row r="9" spans="1:10" ht="25.5" x14ac:dyDescent="0.25">
      <c r="A9" s="52" t="s">
        <v>40</v>
      </c>
      <c r="B9" s="51" t="s">
        <v>86</v>
      </c>
      <c r="C9" s="52" t="s">
        <v>88</v>
      </c>
      <c r="D9" s="54"/>
      <c r="E9" s="54"/>
      <c r="F9" s="54"/>
      <c r="G9" s="54"/>
      <c r="H9" s="52" t="s">
        <v>99</v>
      </c>
      <c r="I9" s="52" t="s">
        <v>101</v>
      </c>
      <c r="J9" s="52" t="s">
        <v>100</v>
      </c>
    </row>
    <row r="10" spans="1:10" x14ac:dyDescent="0.25">
      <c r="A10" s="55">
        <v>1</v>
      </c>
      <c r="B10" s="58" t="s">
        <v>89</v>
      </c>
      <c r="C10" s="56"/>
      <c r="D10" s="54"/>
      <c r="E10" s="54"/>
      <c r="F10" s="54"/>
      <c r="G10" s="54"/>
      <c r="H10" s="56"/>
      <c r="I10" s="55"/>
      <c r="J10" s="55"/>
    </row>
    <row r="11" spans="1:10" x14ac:dyDescent="0.25">
      <c r="A11" s="55">
        <v>2</v>
      </c>
      <c r="B11" s="58" t="s">
        <v>90</v>
      </c>
      <c r="C11" s="56"/>
      <c r="D11" s="54"/>
      <c r="E11" s="54"/>
      <c r="F11" s="54"/>
      <c r="G11" s="54"/>
      <c r="H11" s="56"/>
      <c r="I11" s="55"/>
      <c r="J11" s="55"/>
    </row>
    <row r="12" spans="1:10" x14ac:dyDescent="0.25">
      <c r="A12" s="55">
        <v>3</v>
      </c>
      <c r="B12" s="58" t="s">
        <v>91</v>
      </c>
      <c r="C12" s="56"/>
      <c r="D12" s="54"/>
      <c r="E12" s="54"/>
      <c r="F12" s="54"/>
      <c r="G12" s="54"/>
      <c r="H12" s="56"/>
      <c r="I12" s="55"/>
      <c r="J12" s="55"/>
    </row>
    <row r="13" spans="1:10" x14ac:dyDescent="0.25">
      <c r="A13" s="55">
        <v>4</v>
      </c>
      <c r="B13" s="58" t="s">
        <v>92</v>
      </c>
      <c r="C13" s="56"/>
      <c r="D13" s="54"/>
      <c r="E13" s="54"/>
      <c r="F13" s="54"/>
      <c r="G13" s="54"/>
      <c r="H13" s="56"/>
      <c r="I13" s="55"/>
      <c r="J13" s="55"/>
    </row>
    <row r="14" spans="1:10" ht="15" customHeight="1" x14ac:dyDescent="0.25">
      <c r="A14" s="191" t="s">
        <v>102</v>
      </c>
      <c r="B14" s="192"/>
      <c r="C14" s="192"/>
      <c r="D14" s="192"/>
      <c r="E14" s="192"/>
      <c r="F14" s="192"/>
      <c r="G14" s="192"/>
      <c r="H14" s="192"/>
      <c r="I14" s="192"/>
      <c r="J14" s="192"/>
    </row>
    <row r="15" spans="1:10" ht="25.5" x14ac:dyDescent="0.25">
      <c r="A15" s="52" t="s">
        <v>40</v>
      </c>
      <c r="B15" s="51" t="s">
        <v>86</v>
      </c>
      <c r="C15" s="52" t="s">
        <v>88</v>
      </c>
      <c r="D15" s="54"/>
      <c r="E15" s="54"/>
      <c r="F15" s="54"/>
      <c r="G15" s="54"/>
      <c r="H15" s="52" t="s">
        <v>99</v>
      </c>
      <c r="I15" s="52" t="s">
        <v>101</v>
      </c>
      <c r="J15" s="52" t="s">
        <v>100</v>
      </c>
    </row>
    <row r="16" spans="1:10" x14ac:dyDescent="0.25">
      <c r="A16" s="55">
        <v>1</v>
      </c>
      <c r="B16" s="58" t="s">
        <v>89</v>
      </c>
      <c r="C16" s="56"/>
      <c r="D16" s="54"/>
      <c r="E16" s="54"/>
      <c r="F16" s="54"/>
      <c r="G16" s="54">
        <f>IF('A. Opći podaci'!I27="",1,2)</f>
        <v>1</v>
      </c>
      <c r="H16" s="56"/>
      <c r="I16" s="55"/>
      <c r="J16" s="55"/>
    </row>
    <row r="17" spans="1:10" x14ac:dyDescent="0.25">
      <c r="A17" s="55">
        <v>2</v>
      </c>
      <c r="B17" s="58" t="s">
        <v>90</v>
      </c>
      <c r="C17" s="56"/>
      <c r="D17" s="54"/>
      <c r="E17" s="54"/>
      <c r="F17" s="54"/>
      <c r="G17" s="54"/>
      <c r="H17" s="56"/>
      <c r="I17" s="55"/>
      <c r="J17" s="55"/>
    </row>
    <row r="18" spans="1:10" x14ac:dyDescent="0.25">
      <c r="A18" s="55">
        <v>3</v>
      </c>
      <c r="B18" s="58" t="s">
        <v>91</v>
      </c>
      <c r="C18" s="56"/>
      <c r="D18" s="54"/>
      <c r="E18" s="54"/>
      <c r="F18" s="54"/>
      <c r="G18" s="54"/>
      <c r="H18" s="56"/>
      <c r="I18" s="55"/>
      <c r="J18" s="55"/>
    </row>
    <row r="19" spans="1:10" x14ac:dyDescent="0.25">
      <c r="A19" s="55">
        <v>4</v>
      </c>
      <c r="B19" s="58" t="s">
        <v>92</v>
      </c>
      <c r="C19" s="56"/>
      <c r="D19" s="54"/>
      <c r="E19" s="54"/>
      <c r="F19" s="54"/>
      <c r="G19" s="54"/>
      <c r="H19" s="56"/>
      <c r="I19" s="55"/>
      <c r="J19" s="55"/>
    </row>
    <row r="20" spans="1:10" ht="15" customHeight="1" x14ac:dyDescent="0.25">
      <c r="A20" s="191" t="s">
        <v>103</v>
      </c>
      <c r="B20" s="192"/>
      <c r="C20" s="192"/>
      <c r="D20" s="192"/>
      <c r="E20" s="192"/>
      <c r="F20" s="192"/>
      <c r="G20" s="192"/>
      <c r="H20" s="192"/>
      <c r="I20" s="192"/>
      <c r="J20" s="192"/>
    </row>
    <row r="21" spans="1:10" ht="25.5" x14ac:dyDescent="0.25">
      <c r="A21" s="52" t="s">
        <v>40</v>
      </c>
      <c r="B21" s="51" t="s">
        <v>86</v>
      </c>
      <c r="C21" s="52" t="s">
        <v>88</v>
      </c>
      <c r="D21" s="54"/>
      <c r="E21" s="54"/>
      <c r="F21" s="54"/>
      <c r="G21" s="54"/>
      <c r="H21" s="52" t="s">
        <v>99</v>
      </c>
      <c r="I21" s="52" t="s">
        <v>101</v>
      </c>
      <c r="J21" s="52" t="s">
        <v>100</v>
      </c>
    </row>
    <row r="22" spans="1:10" x14ac:dyDescent="0.25">
      <c r="A22" s="55">
        <v>1</v>
      </c>
      <c r="B22" s="58" t="s">
        <v>89</v>
      </c>
      <c r="C22" s="56"/>
      <c r="D22" s="54"/>
      <c r="E22" s="54"/>
      <c r="F22" s="54"/>
      <c r="G22" s="54">
        <f>IF('A. Opći podaci'!I27="",1,2)</f>
        <v>1</v>
      </c>
      <c r="H22" s="56"/>
      <c r="I22" s="55"/>
      <c r="J22" s="55"/>
    </row>
    <row r="23" spans="1:10" x14ac:dyDescent="0.25">
      <c r="A23" s="55">
        <v>2</v>
      </c>
      <c r="B23" s="58" t="s">
        <v>90</v>
      </c>
      <c r="C23" s="56"/>
      <c r="D23" s="54"/>
      <c r="E23" s="54"/>
      <c r="F23" s="54"/>
      <c r="G23" s="54"/>
      <c r="H23" s="56"/>
      <c r="I23" s="55"/>
      <c r="J23" s="55"/>
    </row>
    <row r="24" spans="1:10" x14ac:dyDescent="0.25">
      <c r="A24" s="55">
        <v>3</v>
      </c>
      <c r="B24" s="58" t="s">
        <v>91</v>
      </c>
      <c r="C24" s="56"/>
      <c r="D24" s="54"/>
      <c r="E24" s="54"/>
      <c r="F24" s="54"/>
      <c r="G24" s="54"/>
      <c r="H24" s="56"/>
      <c r="I24" s="55"/>
      <c r="J24" s="55"/>
    </row>
    <row r="25" spans="1:10" x14ac:dyDescent="0.25">
      <c r="A25" s="55">
        <v>4</v>
      </c>
      <c r="B25" s="58" t="s">
        <v>92</v>
      </c>
      <c r="C25" s="56"/>
      <c r="D25" s="54"/>
      <c r="E25" s="54"/>
      <c r="F25" s="54"/>
      <c r="G25" s="54"/>
      <c r="H25" s="56"/>
      <c r="I25" s="55"/>
      <c r="J25" s="55"/>
    </row>
    <row r="26" spans="1:10" ht="15" customHeight="1" x14ac:dyDescent="0.25">
      <c r="A26" s="188" t="s">
        <v>104</v>
      </c>
      <c r="B26" s="188"/>
      <c r="C26" s="188"/>
      <c r="D26" s="188"/>
      <c r="E26" s="188"/>
      <c r="F26" s="188"/>
      <c r="G26" s="188"/>
      <c r="H26" s="188"/>
      <c r="I26" s="188"/>
      <c r="J26" s="188"/>
    </row>
    <row r="27" spans="1:10" ht="25.5" x14ac:dyDescent="0.25">
      <c r="A27" s="59" t="s">
        <v>40</v>
      </c>
      <c r="B27" s="60" t="s">
        <v>86</v>
      </c>
      <c r="C27" s="59" t="s">
        <v>88</v>
      </c>
      <c r="D27" s="54"/>
      <c r="E27" s="54"/>
      <c r="F27" s="54"/>
      <c r="G27" s="54"/>
      <c r="H27" s="59" t="s">
        <v>99</v>
      </c>
      <c r="I27" s="59" t="s">
        <v>101</v>
      </c>
      <c r="J27" s="59" t="s">
        <v>100</v>
      </c>
    </row>
    <row r="28" spans="1:10" x14ac:dyDescent="0.25">
      <c r="A28" s="55">
        <v>1</v>
      </c>
      <c r="B28" s="58" t="s">
        <v>89</v>
      </c>
      <c r="C28" s="56"/>
      <c r="D28" s="54"/>
      <c r="E28" s="54"/>
      <c r="F28" s="54"/>
      <c r="G28" s="54">
        <f>IF('A. Opći podaci'!I27="",1,2)</f>
        <v>1</v>
      </c>
      <c r="H28" s="56"/>
      <c r="I28" s="55"/>
      <c r="J28" s="55"/>
    </row>
    <row r="29" spans="1:10" x14ac:dyDescent="0.25">
      <c r="A29" s="55">
        <v>2</v>
      </c>
      <c r="B29" s="58" t="s">
        <v>90</v>
      </c>
      <c r="C29" s="56"/>
      <c r="D29" s="54"/>
      <c r="E29" s="54"/>
      <c r="F29" s="54"/>
      <c r="G29" s="54"/>
      <c r="H29" s="56"/>
      <c r="I29" s="55"/>
      <c r="J29" s="55"/>
    </row>
    <row r="30" spans="1:10" x14ac:dyDescent="0.25">
      <c r="A30" s="55">
        <v>3</v>
      </c>
      <c r="B30" s="58" t="s">
        <v>91</v>
      </c>
      <c r="C30" s="56"/>
      <c r="D30" s="54"/>
      <c r="E30" s="54"/>
      <c r="F30" s="54"/>
      <c r="G30" s="54"/>
      <c r="H30" s="56"/>
      <c r="I30" s="55"/>
      <c r="J30" s="55"/>
    </row>
    <row r="31" spans="1:10" x14ac:dyDescent="0.25">
      <c r="A31" s="55">
        <v>4</v>
      </c>
      <c r="B31" s="58" t="s">
        <v>92</v>
      </c>
      <c r="C31" s="56"/>
      <c r="D31" s="54"/>
      <c r="E31" s="54"/>
      <c r="F31" s="54"/>
      <c r="G31" s="54"/>
      <c r="H31" s="56"/>
      <c r="I31" s="55"/>
      <c r="J31" s="55"/>
    </row>
    <row r="32" spans="1:10" ht="15" customHeight="1" x14ac:dyDescent="0.25">
      <c r="A32" s="188" t="s">
        <v>105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33" spans="1:10" ht="25.5" x14ac:dyDescent="0.25">
      <c r="A33" s="59" t="s">
        <v>40</v>
      </c>
      <c r="B33" s="60" t="s">
        <v>86</v>
      </c>
      <c r="C33" s="59" t="s">
        <v>88</v>
      </c>
      <c r="D33" s="54"/>
      <c r="E33" s="54"/>
      <c r="F33" s="54"/>
      <c r="G33" s="54"/>
      <c r="H33" s="59" t="s">
        <v>99</v>
      </c>
      <c r="I33" s="59" t="s">
        <v>101</v>
      </c>
      <c r="J33" s="59" t="s">
        <v>100</v>
      </c>
    </row>
    <row r="34" spans="1:10" x14ac:dyDescent="0.25">
      <c r="A34" s="55">
        <v>1</v>
      </c>
      <c r="B34" s="58" t="s">
        <v>89</v>
      </c>
      <c r="C34" s="56"/>
      <c r="D34" s="54"/>
      <c r="E34" s="54"/>
      <c r="F34" s="54"/>
      <c r="G34" s="54">
        <f>IF('A. Opći podaci'!I27="",1,2)</f>
        <v>1</v>
      </c>
      <c r="H34" s="56"/>
      <c r="I34" s="55"/>
      <c r="J34" s="55"/>
    </row>
    <row r="35" spans="1:10" x14ac:dyDescent="0.25">
      <c r="A35" s="55">
        <v>2</v>
      </c>
      <c r="B35" s="58" t="s">
        <v>90</v>
      </c>
      <c r="C35" s="56"/>
      <c r="D35" s="54"/>
      <c r="E35" s="54"/>
      <c r="F35" s="54"/>
      <c r="G35" s="54"/>
      <c r="H35" s="56"/>
      <c r="I35" s="55"/>
      <c r="J35" s="55"/>
    </row>
    <row r="36" spans="1:10" x14ac:dyDescent="0.25">
      <c r="A36" s="55">
        <v>3</v>
      </c>
      <c r="B36" s="58" t="s">
        <v>91</v>
      </c>
      <c r="C36" s="56"/>
      <c r="D36" s="54"/>
      <c r="E36" s="54"/>
      <c r="F36" s="54"/>
      <c r="G36" s="54"/>
      <c r="H36" s="56"/>
      <c r="I36" s="55"/>
      <c r="J36" s="55"/>
    </row>
    <row r="37" spans="1:10" x14ac:dyDescent="0.25">
      <c r="A37" s="55">
        <v>4</v>
      </c>
      <c r="B37" s="58" t="s">
        <v>92</v>
      </c>
      <c r="C37" s="56"/>
      <c r="D37" s="54"/>
      <c r="E37" s="54"/>
      <c r="F37" s="54"/>
      <c r="G37" s="54"/>
      <c r="H37" s="56"/>
      <c r="I37" s="55"/>
      <c r="J37" s="55"/>
    </row>
    <row r="38" spans="1:10" ht="15" customHeight="1" x14ac:dyDescent="0.25">
      <c r="A38" s="188" t="s">
        <v>106</v>
      </c>
      <c r="B38" s="188"/>
      <c r="C38" s="188"/>
      <c r="D38" s="188"/>
      <c r="E38" s="188"/>
      <c r="F38" s="188"/>
      <c r="G38" s="188"/>
      <c r="H38" s="188"/>
      <c r="I38" s="188"/>
      <c r="J38" s="188"/>
    </row>
    <row r="39" spans="1:10" ht="25.5" x14ac:dyDescent="0.25">
      <c r="A39" s="59" t="s">
        <v>40</v>
      </c>
      <c r="B39" s="60" t="s">
        <v>86</v>
      </c>
      <c r="C39" s="59" t="s">
        <v>88</v>
      </c>
      <c r="D39" s="54"/>
      <c r="E39" s="54"/>
      <c r="F39" s="54"/>
      <c r="G39" s="54"/>
      <c r="H39" s="59" t="s">
        <v>99</v>
      </c>
      <c r="I39" s="59" t="s">
        <v>101</v>
      </c>
      <c r="J39" s="59" t="s">
        <v>100</v>
      </c>
    </row>
    <row r="40" spans="1:10" x14ac:dyDescent="0.25">
      <c r="A40" s="55">
        <v>1</v>
      </c>
      <c r="B40" s="58" t="s">
        <v>89</v>
      </c>
      <c r="C40" s="56"/>
      <c r="D40" s="54"/>
      <c r="E40" s="54"/>
      <c r="F40" s="54"/>
      <c r="G40" s="54">
        <f>IF('A. Opći podaci'!I27="",1,2)</f>
        <v>1</v>
      </c>
      <c r="H40" s="56"/>
      <c r="I40" s="55"/>
      <c r="J40" s="55"/>
    </row>
    <row r="41" spans="1:10" x14ac:dyDescent="0.25">
      <c r="A41" s="55">
        <v>2</v>
      </c>
      <c r="B41" s="58" t="s">
        <v>90</v>
      </c>
      <c r="C41" s="56"/>
      <c r="D41" s="54"/>
      <c r="E41" s="54"/>
      <c r="F41" s="54"/>
      <c r="G41" s="54"/>
      <c r="H41" s="56"/>
      <c r="I41" s="55"/>
      <c r="J41" s="55"/>
    </row>
    <row r="42" spans="1:10" x14ac:dyDescent="0.25">
      <c r="A42" s="55">
        <v>3</v>
      </c>
      <c r="B42" s="58" t="s">
        <v>91</v>
      </c>
      <c r="C42" s="56"/>
      <c r="D42" s="54"/>
      <c r="E42" s="54"/>
      <c r="F42" s="54"/>
      <c r="G42" s="54"/>
      <c r="H42" s="56"/>
      <c r="I42" s="55"/>
      <c r="J42" s="55"/>
    </row>
    <row r="43" spans="1:10" x14ac:dyDescent="0.25">
      <c r="A43" s="55">
        <v>4</v>
      </c>
      <c r="B43" s="58" t="s">
        <v>92</v>
      </c>
      <c r="C43" s="56"/>
      <c r="D43" s="54"/>
      <c r="E43" s="54"/>
      <c r="F43" s="54"/>
      <c r="G43" s="54"/>
      <c r="H43" s="56"/>
      <c r="I43" s="55"/>
      <c r="J43" s="55"/>
    </row>
    <row r="44" spans="1:10" ht="15" customHeight="1" x14ac:dyDescent="0.25">
      <c r="A44" s="188" t="s">
        <v>107</v>
      </c>
      <c r="B44" s="188"/>
      <c r="C44" s="188"/>
      <c r="D44" s="188"/>
      <c r="E44" s="188"/>
      <c r="F44" s="188"/>
      <c r="G44" s="188"/>
      <c r="H44" s="188"/>
      <c r="I44" s="188"/>
      <c r="J44" s="188"/>
    </row>
    <row r="45" spans="1:10" ht="25.5" x14ac:dyDescent="0.25">
      <c r="A45" s="59" t="s">
        <v>40</v>
      </c>
      <c r="B45" s="60" t="s">
        <v>86</v>
      </c>
      <c r="C45" s="59" t="s">
        <v>88</v>
      </c>
      <c r="D45" s="54"/>
      <c r="E45" s="54"/>
      <c r="F45" s="54"/>
      <c r="G45" s="54"/>
      <c r="H45" s="59" t="s">
        <v>99</v>
      </c>
      <c r="I45" s="59" t="s">
        <v>101</v>
      </c>
      <c r="J45" s="59" t="s">
        <v>100</v>
      </c>
    </row>
    <row r="46" spans="1:10" x14ac:dyDescent="0.25">
      <c r="A46" s="55">
        <v>1</v>
      </c>
      <c r="B46" s="58" t="s">
        <v>89</v>
      </c>
      <c r="C46" s="56"/>
      <c r="D46" s="54"/>
      <c r="E46" s="54"/>
      <c r="F46" s="54"/>
      <c r="G46" s="54">
        <f>IF('A. Opći podaci'!I27="",1,2)</f>
        <v>1</v>
      </c>
      <c r="H46" s="56"/>
      <c r="I46" s="55"/>
      <c r="J46" s="55"/>
    </row>
    <row r="47" spans="1:10" x14ac:dyDescent="0.25">
      <c r="A47" s="55">
        <v>2</v>
      </c>
      <c r="B47" s="58" t="s">
        <v>90</v>
      </c>
      <c r="C47" s="56"/>
      <c r="D47" s="54"/>
      <c r="E47" s="54"/>
      <c r="F47" s="54"/>
      <c r="G47" s="54"/>
      <c r="H47" s="56"/>
      <c r="I47" s="55"/>
      <c r="J47" s="55"/>
    </row>
    <row r="48" spans="1:10" x14ac:dyDescent="0.25">
      <c r="A48" s="55">
        <v>3</v>
      </c>
      <c r="B48" s="58" t="s">
        <v>91</v>
      </c>
      <c r="C48" s="56"/>
      <c r="D48" s="54"/>
      <c r="E48" s="54"/>
      <c r="F48" s="54"/>
      <c r="G48" s="54"/>
      <c r="H48" s="56"/>
      <c r="I48" s="55"/>
      <c r="J48" s="55"/>
    </row>
    <row r="49" spans="1:10" x14ac:dyDescent="0.25">
      <c r="A49" s="55">
        <v>4</v>
      </c>
      <c r="B49" s="58" t="s">
        <v>92</v>
      </c>
      <c r="C49" s="56"/>
      <c r="D49" s="54"/>
      <c r="E49" s="54"/>
      <c r="F49" s="54"/>
      <c r="G49" s="54"/>
      <c r="H49" s="56"/>
      <c r="I49" s="55"/>
      <c r="J49" s="55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17" sqref="F17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2" t="s">
        <v>129</v>
      </c>
      <c r="B2" s="73">
        <v>59624928052</v>
      </c>
      <c r="C2" s="73" t="s">
        <v>118</v>
      </c>
      <c r="D2" s="6">
        <v>42000</v>
      </c>
      <c r="E2" s="6" t="s">
        <v>7</v>
      </c>
      <c r="F2" s="43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2" t="s">
        <v>168</v>
      </c>
      <c r="B3" s="73">
        <v>59624928052</v>
      </c>
      <c r="C3" s="73" t="s">
        <v>118</v>
      </c>
      <c r="D3" s="6">
        <v>42000</v>
      </c>
      <c r="E3" s="6" t="s">
        <v>7</v>
      </c>
      <c r="F3" s="43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2" t="s">
        <v>130</v>
      </c>
      <c r="B4" s="73">
        <v>59624928052</v>
      </c>
      <c r="C4" s="73" t="s">
        <v>118</v>
      </c>
      <c r="D4" s="6">
        <v>42000</v>
      </c>
      <c r="E4" s="6" t="s">
        <v>7</v>
      </c>
      <c r="F4" s="43" t="s">
        <v>123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2" t="s">
        <v>131</v>
      </c>
      <c r="B5" s="73">
        <v>59624928052</v>
      </c>
      <c r="C5" s="73" t="s">
        <v>118</v>
      </c>
      <c r="D5" s="6">
        <v>42000</v>
      </c>
      <c r="E5" s="6" t="s">
        <v>7</v>
      </c>
      <c r="F5" s="43" t="s">
        <v>124</v>
      </c>
      <c r="H5" s="2" t="s">
        <v>77</v>
      </c>
      <c r="K5" s="18" t="s">
        <v>18</v>
      </c>
      <c r="P5" s="18" t="s">
        <v>136</v>
      </c>
      <c r="S5" t="s">
        <v>84</v>
      </c>
      <c r="T5">
        <v>2</v>
      </c>
      <c r="U5" s="18" t="s">
        <v>44</v>
      </c>
    </row>
    <row r="6" spans="1:24" x14ac:dyDescent="0.25">
      <c r="A6" s="102" t="s">
        <v>169</v>
      </c>
      <c r="B6" s="73">
        <v>59624928052</v>
      </c>
      <c r="C6" s="73" t="s">
        <v>118</v>
      </c>
      <c r="D6" s="6">
        <v>42000</v>
      </c>
      <c r="E6" s="6" t="s">
        <v>7</v>
      </c>
      <c r="F6" s="43" t="s">
        <v>173</v>
      </c>
      <c r="K6" s="18" t="s">
        <v>19</v>
      </c>
      <c r="P6" s="18" t="s">
        <v>137</v>
      </c>
      <c r="U6" s="18" t="s">
        <v>46</v>
      </c>
    </row>
    <row r="7" spans="1:24" s="18" customFormat="1" x14ac:dyDescent="0.25">
      <c r="A7" s="102" t="s">
        <v>134</v>
      </c>
      <c r="B7" s="73">
        <v>59624928052</v>
      </c>
      <c r="C7" s="73" t="s">
        <v>118</v>
      </c>
      <c r="D7" s="6">
        <v>42000</v>
      </c>
      <c r="E7" s="6" t="s">
        <v>7</v>
      </c>
      <c r="F7" s="43" t="s">
        <v>125</v>
      </c>
      <c r="K7" s="18" t="s">
        <v>20</v>
      </c>
      <c r="L7"/>
      <c r="P7" s="18" t="s">
        <v>163</v>
      </c>
    </row>
    <row r="8" spans="1:24" x14ac:dyDescent="0.25">
      <c r="A8" s="102" t="s">
        <v>164</v>
      </c>
      <c r="B8" s="73">
        <v>59624928052</v>
      </c>
      <c r="C8" s="6" t="s">
        <v>119</v>
      </c>
      <c r="D8" s="6">
        <v>48000</v>
      </c>
      <c r="E8" s="6" t="s">
        <v>120</v>
      </c>
      <c r="F8" s="43" t="s">
        <v>174</v>
      </c>
      <c r="K8" s="18" t="s">
        <v>22</v>
      </c>
      <c r="N8" s="18"/>
      <c r="P8" s="18"/>
    </row>
    <row r="9" spans="1:24" x14ac:dyDescent="0.25">
      <c r="A9" s="102" t="s">
        <v>165</v>
      </c>
      <c r="B9" s="73">
        <v>59624928052</v>
      </c>
      <c r="C9" s="6" t="s">
        <v>119</v>
      </c>
      <c r="D9" s="6">
        <v>48000</v>
      </c>
      <c r="E9" s="6" t="s">
        <v>120</v>
      </c>
      <c r="F9" s="43" t="s">
        <v>126</v>
      </c>
      <c r="K9" s="18" t="s">
        <v>21</v>
      </c>
      <c r="N9" s="18"/>
      <c r="P9" s="18"/>
    </row>
    <row r="10" spans="1:24" x14ac:dyDescent="0.25">
      <c r="A10" s="102" t="s">
        <v>170</v>
      </c>
      <c r="B10" s="73">
        <v>59624928052</v>
      </c>
      <c r="C10" s="73" t="s">
        <v>118</v>
      </c>
      <c r="D10" s="6">
        <v>42000</v>
      </c>
      <c r="E10" s="6" t="s">
        <v>7</v>
      </c>
      <c r="F10" s="43" t="s">
        <v>175</v>
      </c>
      <c r="K10" s="18" t="s">
        <v>25</v>
      </c>
      <c r="N10" s="18"/>
    </row>
    <row r="11" spans="1:24" x14ac:dyDescent="0.25">
      <c r="A11" s="102" t="s">
        <v>167</v>
      </c>
      <c r="B11" s="73">
        <v>59624928052</v>
      </c>
      <c r="C11" s="73" t="s">
        <v>118</v>
      </c>
      <c r="D11" s="6">
        <v>42000</v>
      </c>
      <c r="E11" s="6" t="s">
        <v>7</v>
      </c>
      <c r="F11" s="43" t="s">
        <v>176</v>
      </c>
      <c r="K11" s="18" t="s">
        <v>26</v>
      </c>
      <c r="N11" s="18"/>
    </row>
    <row r="12" spans="1:24" x14ac:dyDescent="0.25">
      <c r="A12" s="102" t="s">
        <v>171</v>
      </c>
      <c r="B12" s="73">
        <v>59624928052</v>
      </c>
      <c r="C12" s="73" t="s">
        <v>118</v>
      </c>
      <c r="D12" s="6">
        <v>42000</v>
      </c>
      <c r="E12" s="6" t="s">
        <v>7</v>
      </c>
      <c r="F12" s="43" t="s">
        <v>177</v>
      </c>
      <c r="K12" s="18" t="s">
        <v>27</v>
      </c>
    </row>
    <row r="13" spans="1:24" x14ac:dyDescent="0.25">
      <c r="A13" s="102" t="s">
        <v>179</v>
      </c>
      <c r="B13" s="73">
        <v>59624928052</v>
      </c>
      <c r="C13" s="6" t="s">
        <v>119</v>
      </c>
      <c r="D13" s="6">
        <v>48000</v>
      </c>
      <c r="E13" s="6" t="s">
        <v>120</v>
      </c>
      <c r="F13" s="43" t="s">
        <v>178</v>
      </c>
      <c r="K13" s="18" t="s">
        <v>28</v>
      </c>
    </row>
    <row r="14" spans="1:24" x14ac:dyDescent="0.25">
      <c r="A14" s="102" t="s">
        <v>172</v>
      </c>
      <c r="B14" s="73">
        <v>59624928052</v>
      </c>
      <c r="C14" s="6" t="s">
        <v>119</v>
      </c>
      <c r="D14" s="6">
        <v>48000</v>
      </c>
      <c r="E14" s="6" t="s">
        <v>120</v>
      </c>
      <c r="F14" s="43" t="s">
        <v>180</v>
      </c>
      <c r="K14" s="18" t="s">
        <v>29</v>
      </c>
    </row>
    <row r="15" spans="1:24" x14ac:dyDescent="0.25">
      <c r="A15" s="102" t="s">
        <v>166</v>
      </c>
      <c r="B15" s="73">
        <v>59624928052</v>
      </c>
      <c r="C15" s="73" t="s">
        <v>118</v>
      </c>
      <c r="D15" s="6">
        <v>42000</v>
      </c>
      <c r="E15" s="6" t="s">
        <v>7</v>
      </c>
      <c r="F15" s="45" t="s">
        <v>127</v>
      </c>
      <c r="K15" s="18" t="s">
        <v>36</v>
      </c>
    </row>
    <row r="16" spans="1:24" x14ac:dyDescent="0.25">
      <c r="A16" s="103" t="s">
        <v>181</v>
      </c>
      <c r="B16" s="73">
        <v>59624928052</v>
      </c>
      <c r="C16" s="6" t="s">
        <v>119</v>
      </c>
      <c r="D16" s="6">
        <v>48000</v>
      </c>
      <c r="E16" s="6" t="s">
        <v>120</v>
      </c>
      <c r="F16" s="45" t="s">
        <v>182</v>
      </c>
      <c r="K16" s="18" t="s">
        <v>30</v>
      </c>
    </row>
    <row r="17" spans="1:11" x14ac:dyDescent="0.25">
      <c r="A17" s="102" t="s">
        <v>216</v>
      </c>
      <c r="B17" s="73">
        <v>59624928052</v>
      </c>
      <c r="C17" s="73" t="s">
        <v>118</v>
      </c>
      <c r="D17" s="6">
        <v>42000</v>
      </c>
      <c r="E17" s="6" t="s">
        <v>7</v>
      </c>
      <c r="F17" s="45" t="s">
        <v>225</v>
      </c>
      <c r="K17" s="18" t="s">
        <v>31</v>
      </c>
    </row>
    <row r="18" spans="1:11" x14ac:dyDescent="0.25">
      <c r="A18" s="102" t="s">
        <v>217</v>
      </c>
      <c r="B18" s="73">
        <v>59624928052</v>
      </c>
      <c r="C18" s="73" t="s">
        <v>118</v>
      </c>
      <c r="D18" s="6">
        <v>42000</v>
      </c>
      <c r="E18" s="6" t="s">
        <v>7</v>
      </c>
      <c r="F18" s="44" t="s">
        <v>224</v>
      </c>
      <c r="K18" s="18" t="s">
        <v>32</v>
      </c>
    </row>
    <row r="19" spans="1:11" x14ac:dyDescent="0.25">
      <c r="A19" s="6" t="s">
        <v>218</v>
      </c>
      <c r="B19" s="73">
        <v>59624928052</v>
      </c>
      <c r="C19" s="6" t="s">
        <v>220</v>
      </c>
      <c r="D19" s="6">
        <v>48350</v>
      </c>
      <c r="E19" s="6" t="s">
        <v>221</v>
      </c>
      <c r="F19" s="43" t="s">
        <v>223</v>
      </c>
      <c r="K19" s="18" t="s">
        <v>33</v>
      </c>
    </row>
    <row r="20" spans="1:11" x14ac:dyDescent="0.25">
      <c r="A20" s="6" t="s">
        <v>219</v>
      </c>
      <c r="B20" s="73">
        <v>59624928052</v>
      </c>
      <c r="C20" s="6" t="s">
        <v>119</v>
      </c>
      <c r="D20" s="6">
        <v>48000</v>
      </c>
      <c r="E20" s="6" t="s">
        <v>120</v>
      </c>
      <c r="F20" s="43" t="s">
        <v>222</v>
      </c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135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69"/>
      <c r="B30" s="71"/>
      <c r="C30" s="69"/>
      <c r="D30" s="69"/>
      <c r="E30" s="69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70"/>
      <c r="B36" s="72"/>
      <c r="C36" s="70"/>
      <c r="D36" s="70"/>
      <c r="E36" s="70"/>
      <c r="F36" s="43"/>
    </row>
  </sheetData>
  <sheetProtection selectLockedCells="1" selectUnlockedCells="1"/>
  <sortState ref="A2:F36">
    <sortCondition ref="A2:A36"/>
  </sortState>
  <customSheetViews>
    <customSheetView guid="{5DA942F9-93A1-4CC1-8713-7F341398BA4F}" showPageBreaks="1">
      <selection activeCell="G16" sqref="G16"/>
    </customSheetView>
    <customSheetView guid="{5B15E957-A46D-4F35-874F-E94885D54CF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54" sqref="B54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09" t="s">
        <v>140</v>
      </c>
      <c r="C1" s="210"/>
      <c r="D1" s="210"/>
      <c r="E1" s="210"/>
      <c r="F1" s="210"/>
      <c r="G1" s="210"/>
      <c r="H1" s="210"/>
      <c r="I1" s="210"/>
      <c r="J1" s="210"/>
      <c r="K1" s="210"/>
    </row>
    <row r="2" spans="2:16" s="18" customFormat="1" ht="32.25" customHeight="1" x14ac:dyDescent="0.25">
      <c r="B2" s="213" t="s">
        <v>157</v>
      </c>
      <c r="C2" s="214"/>
      <c r="D2" s="215"/>
      <c r="E2" s="215"/>
      <c r="F2" s="84"/>
      <c r="G2" s="84"/>
      <c r="H2" s="84"/>
      <c r="I2" s="84"/>
      <c r="J2" s="84"/>
      <c r="K2" s="84"/>
      <c r="P2" s="95">
        <f>D2</f>
        <v>0</v>
      </c>
    </row>
    <row r="3" spans="2:16" x14ac:dyDescent="0.25">
      <c r="B3" s="82" t="s">
        <v>9</v>
      </c>
      <c r="C3" s="82" t="s">
        <v>141</v>
      </c>
      <c r="D3" s="82" t="s">
        <v>142</v>
      </c>
      <c r="E3" s="82" t="s">
        <v>143</v>
      </c>
      <c r="L3" s="197" t="s">
        <v>161</v>
      </c>
      <c r="P3" s="95"/>
    </row>
    <row r="4" spans="2:16" x14ac:dyDescent="0.25">
      <c r="B4" s="24"/>
      <c r="C4" s="90"/>
      <c r="D4" s="91"/>
      <c r="E4" s="87">
        <f t="shared" ref="E4:E10" si="0">IF(($D$4:$D$10)=0,0,(D4/$D$2))</f>
        <v>0</v>
      </c>
      <c r="L4" s="198"/>
    </row>
    <row r="5" spans="2:16" x14ac:dyDescent="0.25">
      <c r="B5" s="24"/>
      <c r="C5" s="90"/>
      <c r="D5" s="91"/>
      <c r="E5" s="87">
        <f t="shared" si="0"/>
        <v>0</v>
      </c>
      <c r="L5" s="198"/>
    </row>
    <row r="6" spans="2:16" x14ac:dyDescent="0.25">
      <c r="B6" s="24"/>
      <c r="C6" s="90"/>
      <c r="D6" s="91"/>
      <c r="E6" s="87">
        <f t="shared" si="0"/>
        <v>0</v>
      </c>
      <c r="L6" s="198"/>
    </row>
    <row r="7" spans="2:16" x14ac:dyDescent="0.25">
      <c r="B7" s="24"/>
      <c r="C7" s="90"/>
      <c r="D7" s="91"/>
      <c r="E7" s="87">
        <f t="shared" si="0"/>
        <v>0</v>
      </c>
      <c r="L7" s="198"/>
      <c r="N7" s="18"/>
    </row>
    <row r="8" spans="2:16" x14ac:dyDescent="0.25">
      <c r="B8" s="24"/>
      <c r="C8" s="90"/>
      <c r="D8" s="91"/>
      <c r="E8" s="87">
        <f t="shared" si="0"/>
        <v>0</v>
      </c>
      <c r="L8" s="198"/>
      <c r="N8" s="18"/>
    </row>
    <row r="9" spans="2:16" x14ac:dyDescent="0.25">
      <c r="B9" s="24"/>
      <c r="C9" s="90"/>
      <c r="D9" s="91"/>
      <c r="E9" s="87">
        <f t="shared" si="0"/>
        <v>0</v>
      </c>
      <c r="L9" s="198"/>
      <c r="N9" s="18"/>
    </row>
    <row r="10" spans="2:16" x14ac:dyDescent="0.25">
      <c r="B10" s="24"/>
      <c r="C10" s="90"/>
      <c r="D10" s="91"/>
      <c r="E10" s="87">
        <f t="shared" si="0"/>
        <v>0</v>
      </c>
      <c r="L10" s="198"/>
      <c r="N10" s="18"/>
    </row>
    <row r="11" spans="2:16" x14ac:dyDescent="0.25">
      <c r="B11" s="82" t="s">
        <v>75</v>
      </c>
      <c r="C11" s="82" t="s">
        <v>141</v>
      </c>
      <c r="D11" s="82" t="s">
        <v>142</v>
      </c>
      <c r="E11" s="82" t="s">
        <v>143</v>
      </c>
      <c r="L11" s="198"/>
    </row>
    <row r="12" spans="2:16" x14ac:dyDescent="0.25">
      <c r="B12" s="24"/>
      <c r="C12" s="90"/>
      <c r="D12" s="91"/>
      <c r="E12" s="87">
        <f t="shared" ref="E12:E18" si="1">IF(($D$12:$D$18)=0,0,(D12/$D$2))</f>
        <v>0</v>
      </c>
      <c r="L12" s="198"/>
      <c r="N12" s="18"/>
    </row>
    <row r="13" spans="2:16" x14ac:dyDescent="0.25">
      <c r="B13" s="24"/>
      <c r="C13" s="90"/>
      <c r="D13" s="91"/>
      <c r="E13" s="87">
        <f t="shared" si="1"/>
        <v>0</v>
      </c>
      <c r="L13" s="198"/>
      <c r="N13" s="18"/>
    </row>
    <row r="14" spans="2:16" x14ac:dyDescent="0.25">
      <c r="B14" s="24"/>
      <c r="C14" s="90"/>
      <c r="D14" s="91"/>
      <c r="E14" s="87">
        <f t="shared" si="1"/>
        <v>0</v>
      </c>
      <c r="L14" s="198"/>
      <c r="N14" s="18"/>
    </row>
    <row r="15" spans="2:16" x14ac:dyDescent="0.25">
      <c r="B15" s="24"/>
      <c r="C15" s="90"/>
      <c r="D15" s="91"/>
      <c r="E15" s="87">
        <f t="shared" si="1"/>
        <v>0</v>
      </c>
      <c r="L15" s="198"/>
      <c r="N15" s="18"/>
    </row>
    <row r="16" spans="2:16" x14ac:dyDescent="0.25">
      <c r="B16" s="24"/>
      <c r="C16" s="90"/>
      <c r="D16" s="91"/>
      <c r="E16" s="87">
        <f t="shared" si="1"/>
        <v>0</v>
      </c>
      <c r="L16" s="198"/>
      <c r="N16" s="18"/>
    </row>
    <row r="17" spans="2:12" x14ac:dyDescent="0.25">
      <c r="B17" s="24"/>
      <c r="C17" s="90"/>
      <c r="D17" s="91"/>
      <c r="E17" s="87">
        <f t="shared" si="1"/>
        <v>0</v>
      </c>
      <c r="L17" s="198"/>
    </row>
    <row r="18" spans="2:12" x14ac:dyDescent="0.25">
      <c r="B18" s="24"/>
      <c r="C18" s="90"/>
      <c r="D18" s="91"/>
      <c r="E18" s="87">
        <f t="shared" si="1"/>
        <v>0</v>
      </c>
      <c r="L18" s="198"/>
    </row>
    <row r="19" spans="2:12" x14ac:dyDescent="0.25">
      <c r="B19" s="211"/>
      <c r="C19" s="212"/>
      <c r="D19" s="88" t="s">
        <v>145</v>
      </c>
      <c r="E19" s="89">
        <f>SUM(E4:E10,E12:E18)</f>
        <v>0</v>
      </c>
      <c r="L19" s="199"/>
    </row>
    <row r="20" spans="2:12" x14ac:dyDescent="0.25">
      <c r="B20" s="83" t="s">
        <v>76</v>
      </c>
      <c r="C20" s="83" t="s">
        <v>141</v>
      </c>
      <c r="D20" s="83" t="s">
        <v>142</v>
      </c>
      <c r="E20" s="83" t="s">
        <v>143</v>
      </c>
    </row>
    <row r="21" spans="2:12" x14ac:dyDescent="0.25">
      <c r="B21" s="24"/>
      <c r="C21" s="90"/>
      <c r="D21" s="91"/>
      <c r="E21" s="87">
        <f t="shared" ref="E21:E26" si="2">IF(($D$21:$D$26)=0,0,(D21/$D$2))</f>
        <v>0</v>
      </c>
    </row>
    <row r="22" spans="2:12" x14ac:dyDescent="0.25">
      <c r="B22" s="24"/>
      <c r="C22" s="90"/>
      <c r="D22" s="91"/>
      <c r="E22" s="87">
        <f t="shared" si="2"/>
        <v>0</v>
      </c>
    </row>
    <row r="23" spans="2:12" x14ac:dyDescent="0.25">
      <c r="B23" s="24"/>
      <c r="C23" s="90"/>
      <c r="D23" s="91"/>
      <c r="E23" s="87">
        <f t="shared" si="2"/>
        <v>0</v>
      </c>
    </row>
    <row r="24" spans="2:12" x14ac:dyDescent="0.25">
      <c r="B24" s="24"/>
      <c r="C24" s="90"/>
      <c r="D24" s="91"/>
      <c r="E24" s="87">
        <f t="shared" si="2"/>
        <v>0</v>
      </c>
    </row>
    <row r="25" spans="2:12" x14ac:dyDescent="0.25">
      <c r="B25" s="24"/>
      <c r="C25" s="90"/>
      <c r="D25" s="91"/>
      <c r="E25" s="87">
        <f t="shared" si="2"/>
        <v>0</v>
      </c>
    </row>
    <row r="26" spans="2:12" x14ac:dyDescent="0.25">
      <c r="B26" s="24"/>
      <c r="C26" s="90"/>
      <c r="D26" s="91"/>
      <c r="E26" s="87">
        <f t="shared" si="2"/>
        <v>0</v>
      </c>
    </row>
    <row r="27" spans="2:12" x14ac:dyDescent="0.25">
      <c r="B27" s="203" t="s">
        <v>158</v>
      </c>
      <c r="C27" s="204"/>
      <c r="D27" s="205"/>
      <c r="E27" s="99">
        <f>SUM(E21:E26)</f>
        <v>0</v>
      </c>
    </row>
    <row r="28" spans="2:12" x14ac:dyDescent="0.25">
      <c r="B28" s="83" t="s">
        <v>77</v>
      </c>
      <c r="C28" s="83" t="s">
        <v>141</v>
      </c>
      <c r="D28" s="92" t="s">
        <v>142</v>
      </c>
      <c r="E28" s="92" t="s">
        <v>143</v>
      </c>
    </row>
    <row r="29" spans="2:12" x14ac:dyDescent="0.25">
      <c r="B29" s="24"/>
      <c r="C29" s="90"/>
      <c r="D29" s="91"/>
      <c r="E29" s="86">
        <f>IF(($D$29:$D$35)=0,0,(D29/$D$2))</f>
        <v>0</v>
      </c>
      <c r="L29" s="200" t="s">
        <v>156</v>
      </c>
    </row>
    <row r="30" spans="2:12" x14ac:dyDescent="0.25">
      <c r="B30" s="24"/>
      <c r="C30" s="90"/>
      <c r="D30" s="91"/>
      <c r="E30" s="86">
        <f t="shared" ref="E30:E35" si="3">IF(($D$29:$D$35)=0,0,(D30/$D$2))</f>
        <v>0</v>
      </c>
      <c r="L30" s="201"/>
    </row>
    <row r="31" spans="2:12" x14ac:dyDescent="0.25">
      <c r="B31" s="24"/>
      <c r="C31" s="90"/>
      <c r="D31" s="91"/>
      <c r="E31" s="86">
        <f t="shared" si="3"/>
        <v>0</v>
      </c>
      <c r="L31" s="201"/>
    </row>
    <row r="32" spans="2:12" x14ac:dyDescent="0.25">
      <c r="B32" s="24"/>
      <c r="C32" s="90"/>
      <c r="D32" s="91"/>
      <c r="E32" s="86">
        <f t="shared" si="3"/>
        <v>0</v>
      </c>
      <c r="L32" s="201"/>
    </row>
    <row r="33" spans="2:12" x14ac:dyDescent="0.25">
      <c r="B33" s="24"/>
      <c r="C33" s="90"/>
      <c r="D33" s="91"/>
      <c r="E33" s="86">
        <f t="shared" si="3"/>
        <v>0</v>
      </c>
      <c r="L33" s="201"/>
    </row>
    <row r="34" spans="2:12" x14ac:dyDescent="0.25">
      <c r="B34" s="24"/>
      <c r="C34" s="90"/>
      <c r="D34" s="91"/>
      <c r="E34" s="86">
        <f t="shared" si="3"/>
        <v>0</v>
      </c>
      <c r="L34" s="201"/>
    </row>
    <row r="35" spans="2:12" x14ac:dyDescent="0.25">
      <c r="B35" s="24"/>
      <c r="C35" s="90"/>
      <c r="D35" s="91"/>
      <c r="E35" s="86">
        <f t="shared" si="3"/>
        <v>0</v>
      </c>
      <c r="L35" s="201"/>
    </row>
    <row r="36" spans="2:12" ht="15.75" thickBot="1" x14ac:dyDescent="0.3">
      <c r="B36" s="85"/>
      <c r="C36" s="85"/>
      <c r="D36" s="93" t="s">
        <v>155</v>
      </c>
      <c r="E36" s="100">
        <f>SUM(E29:E35)</f>
        <v>0</v>
      </c>
      <c r="L36" s="202"/>
    </row>
    <row r="37" spans="2:12" ht="15.75" thickBot="1" x14ac:dyDescent="0.3">
      <c r="B37" s="206" t="s">
        <v>144</v>
      </c>
      <c r="C37" s="207"/>
      <c r="D37" s="208"/>
      <c r="E37" s="101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O13" sqref="O13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26" t="s">
        <v>146</v>
      </c>
      <c r="B1" s="226"/>
      <c r="C1" s="226"/>
      <c r="D1" s="226"/>
      <c r="E1" s="226"/>
      <c r="F1" s="226"/>
      <c r="G1" s="226"/>
      <c r="H1" s="226"/>
      <c r="I1" s="226"/>
      <c r="J1" s="226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1:39" ht="19.5" customHeight="1" x14ac:dyDescent="0.25">
      <c r="A2" s="227" t="s">
        <v>147</v>
      </c>
      <c r="B2" s="227"/>
      <c r="C2" s="227"/>
      <c r="D2" s="227"/>
      <c r="E2" s="227"/>
      <c r="F2" s="227"/>
      <c r="G2" s="227"/>
      <c r="H2" s="227"/>
      <c r="I2" s="24"/>
      <c r="J2" s="24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</row>
    <row r="3" spans="1:39" ht="12.75" customHeight="1" x14ac:dyDescent="0.25">
      <c r="A3" s="228" t="s">
        <v>11</v>
      </c>
      <c r="B3" s="228"/>
      <c r="C3" s="228" t="s">
        <v>159</v>
      </c>
      <c r="D3" s="228"/>
      <c r="E3" s="109" t="s">
        <v>16</v>
      </c>
      <c r="F3" s="109" t="s">
        <v>2</v>
      </c>
      <c r="G3" s="109" t="s">
        <v>55</v>
      </c>
      <c r="H3" s="109" t="s">
        <v>160</v>
      </c>
      <c r="I3" s="24"/>
      <c r="J3" s="24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</row>
    <row r="4" spans="1:39" ht="23.25" customHeight="1" x14ac:dyDescent="0.25">
      <c r="A4" s="229">
        <f>'[1]A. Opći podaci'!A19:B19</f>
        <v>0</v>
      </c>
      <c r="B4" s="230"/>
      <c r="C4" s="230">
        <f>'[1]A. Opći podaci'!C19:E19</f>
        <v>0</v>
      </c>
      <c r="D4" s="230"/>
      <c r="E4" s="110">
        <f>'[1]A. Opći podaci'!AC19</f>
        <v>0</v>
      </c>
      <c r="F4" s="111">
        <f>'[1]A. Opći podaci'!I19</f>
        <v>0</v>
      </c>
      <c r="G4" s="112">
        <f>'[1]A. Opći podaci'!J19</f>
        <v>0</v>
      </c>
      <c r="H4" s="110">
        <f>'[1]A. Opći podaci'!AE19</f>
        <v>0</v>
      </c>
      <c r="I4" s="24"/>
      <c r="J4" s="24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</row>
    <row r="5" spans="1:39" ht="18.75" customHeight="1" x14ac:dyDescent="0.25">
      <c r="A5" s="223" t="s">
        <v>148</v>
      </c>
      <c r="B5" s="223"/>
      <c r="C5" s="223"/>
      <c r="D5" s="223"/>
      <c r="E5" s="223"/>
      <c r="F5" s="223"/>
      <c r="G5" s="223"/>
      <c r="H5" s="223"/>
      <c r="I5" s="24"/>
      <c r="J5" s="24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</row>
    <row r="6" spans="1:39" ht="16.5" customHeight="1" x14ac:dyDescent="0.25">
      <c r="A6" s="228" t="s">
        <v>11</v>
      </c>
      <c r="B6" s="228"/>
      <c r="C6" s="228" t="s">
        <v>159</v>
      </c>
      <c r="D6" s="228"/>
      <c r="E6" s="109" t="s">
        <v>16</v>
      </c>
      <c r="F6" s="109" t="s">
        <v>2</v>
      </c>
      <c r="G6" s="109" t="s">
        <v>55</v>
      </c>
      <c r="H6" s="109" t="s">
        <v>59</v>
      </c>
      <c r="I6" s="24"/>
      <c r="J6" s="24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39" x14ac:dyDescent="0.25">
      <c r="A7" s="224">
        <f>'[1]A. Opći podaci'!AC25</f>
        <v>0</v>
      </c>
      <c r="B7" s="225"/>
      <c r="C7" s="225">
        <f>'[1]A. Opći podaci'!AD25</f>
        <v>0</v>
      </c>
      <c r="D7" s="225"/>
      <c r="E7" s="113">
        <f>'[1]A. Opći podaci'!AE25</f>
        <v>0</v>
      </c>
      <c r="F7" s="114">
        <f>'[1]A. Opći podaci'!AF25</f>
        <v>0</v>
      </c>
      <c r="G7" s="115">
        <f>'[1]A. Opći podaci'!AG25</f>
        <v>0</v>
      </c>
      <c r="H7" s="113">
        <f>'[1]A. Opći podaci'!AH25</f>
        <v>0</v>
      </c>
      <c r="I7" s="24"/>
      <c r="J7" s="24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39" x14ac:dyDescent="0.25">
      <c r="A8" s="224">
        <f>'[1]A. Opći podaci'!AC26</f>
        <v>0</v>
      </c>
      <c r="B8" s="225"/>
      <c r="C8" s="225">
        <f>'[1]A. Opći podaci'!AD26</f>
        <v>0</v>
      </c>
      <c r="D8" s="225"/>
      <c r="E8" s="113">
        <f>'[1]A. Opći podaci'!AE26</f>
        <v>0</v>
      </c>
      <c r="F8" s="114">
        <f>'[1]A. Opći podaci'!AF26</f>
        <v>0</v>
      </c>
      <c r="G8" s="115">
        <f>'[1]A. Opći podaci'!AG26</f>
        <v>0</v>
      </c>
      <c r="H8" s="113">
        <f>'[1]A. Opći podaci'!AH26</f>
        <v>0</v>
      </c>
      <c r="I8" s="24"/>
      <c r="J8" s="24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39" x14ac:dyDescent="0.25">
      <c r="A9" s="224">
        <f>'[1]A. Opći podaci'!AC27</f>
        <v>0</v>
      </c>
      <c r="B9" s="225"/>
      <c r="C9" s="225">
        <f>'[1]A. Opći podaci'!AD27</f>
        <v>0</v>
      </c>
      <c r="D9" s="225"/>
      <c r="E9" s="113">
        <f>'[1]A. Opći podaci'!AE27</f>
        <v>0</v>
      </c>
      <c r="F9" s="114">
        <f>'[1]A. Opći podaci'!AF27</f>
        <v>0</v>
      </c>
      <c r="G9" s="115">
        <f>'[1]A. Opći podaci'!AG27</f>
        <v>0</v>
      </c>
      <c r="H9" s="113">
        <f>'[1]A. Opći podaci'!AH27</f>
        <v>0</v>
      </c>
      <c r="I9" s="24"/>
      <c r="J9" s="24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x14ac:dyDescent="0.25">
      <c r="A10" s="224">
        <f>'[1]A. Opći podaci'!AC28</f>
        <v>0</v>
      </c>
      <c r="B10" s="225"/>
      <c r="C10" s="225">
        <f>'[1]A. Opći podaci'!AD28</f>
        <v>0</v>
      </c>
      <c r="D10" s="225"/>
      <c r="E10" s="113">
        <f>'[1]A. Opći podaci'!AE28</f>
        <v>0</v>
      </c>
      <c r="F10" s="114">
        <f>'[1]A. Opći podaci'!AF28</f>
        <v>0</v>
      </c>
      <c r="G10" s="115">
        <f>'[1]A. Opći podaci'!AG28</f>
        <v>0</v>
      </c>
      <c r="H10" s="113">
        <f>'[1]A. Opći podaci'!AH28</f>
        <v>0</v>
      </c>
      <c r="I10" s="24"/>
      <c r="J10" s="24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</row>
    <row r="11" spans="1:39" x14ac:dyDescent="0.25">
      <c r="A11" s="224">
        <f>'[1]A. Opći podaci'!AC29</f>
        <v>0</v>
      </c>
      <c r="B11" s="225"/>
      <c r="C11" s="225">
        <f>'[1]A. Opći podaci'!AD29</f>
        <v>0</v>
      </c>
      <c r="D11" s="225"/>
      <c r="E11" s="113">
        <f>'[1]A. Opći podaci'!AE29</f>
        <v>0</v>
      </c>
      <c r="F11" s="114">
        <f>'[1]A. Opći podaci'!AF29</f>
        <v>0</v>
      </c>
      <c r="G11" s="115">
        <f>'[1]A. Opći podaci'!AG29</f>
        <v>0</v>
      </c>
      <c r="H11" s="113">
        <f>'[1]A. Opći podaci'!AH29</f>
        <v>0</v>
      </c>
      <c r="I11" s="24"/>
      <c r="J11" s="24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</row>
    <row r="12" spans="1:39" x14ac:dyDescent="0.25">
      <c r="A12" s="224">
        <f>'[1]A. Opći podaci'!AC30</f>
        <v>0</v>
      </c>
      <c r="B12" s="225"/>
      <c r="C12" s="225">
        <f>'[1]A. Opći podaci'!AD30</f>
        <v>0</v>
      </c>
      <c r="D12" s="225"/>
      <c r="E12" s="113">
        <f>'[1]A. Opći podaci'!AE30</f>
        <v>0</v>
      </c>
      <c r="F12" s="114">
        <f>'[1]A. Opći podaci'!AF30</f>
        <v>0</v>
      </c>
      <c r="G12" s="115">
        <f>'[1]A. Opći podaci'!AG30</f>
        <v>0</v>
      </c>
      <c r="H12" s="113">
        <f>'[1]A. Opći podaci'!AH30</f>
        <v>0</v>
      </c>
      <c r="I12" s="24"/>
      <c r="J12" s="24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</row>
    <row r="13" spans="1:39" x14ac:dyDescent="0.25">
      <c r="A13" s="224">
        <f>'[1]A. Opći podaci'!AC31</f>
        <v>0</v>
      </c>
      <c r="B13" s="225"/>
      <c r="C13" s="225">
        <f>'[1]A. Opći podaci'!AD31</f>
        <v>0</v>
      </c>
      <c r="D13" s="225"/>
      <c r="E13" s="113">
        <f>'[1]A. Opći podaci'!AE31</f>
        <v>0</v>
      </c>
      <c r="F13" s="114">
        <f>'[1]A. Opći podaci'!AF31</f>
        <v>0</v>
      </c>
      <c r="G13" s="115">
        <f>'[1]A. Opći podaci'!AG31</f>
        <v>0</v>
      </c>
      <c r="H13" s="113">
        <f>'[1]A. Opći podaci'!AH31</f>
        <v>0</v>
      </c>
      <c r="I13" s="24"/>
      <c r="J13" s="24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x14ac:dyDescent="0.25">
      <c r="A14" s="216" t="s">
        <v>149</v>
      </c>
      <c r="B14" s="216"/>
      <c r="C14" s="216"/>
      <c r="D14" s="216"/>
      <c r="E14" s="216"/>
      <c r="F14" s="216"/>
      <c r="G14" s="216"/>
      <c r="H14" s="216"/>
      <c r="I14" s="24"/>
      <c r="J14" s="24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39" x14ac:dyDescent="0.25">
      <c r="A15" s="218"/>
      <c r="B15" s="218"/>
      <c r="C15" s="218"/>
      <c r="D15" s="218"/>
      <c r="E15" s="218"/>
      <c r="F15" s="218"/>
      <c r="G15" s="218"/>
      <c r="H15" s="218"/>
      <c r="I15" s="24"/>
      <c r="J15" s="24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x14ac:dyDescent="0.25">
      <c r="A16" s="218"/>
      <c r="B16" s="218"/>
      <c r="C16" s="218"/>
      <c r="D16" s="218"/>
      <c r="E16" s="218"/>
      <c r="F16" s="218"/>
      <c r="G16" s="218"/>
      <c r="H16" s="218"/>
      <c r="I16" s="24"/>
      <c r="J16" s="24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39" x14ac:dyDescent="0.25">
      <c r="A17" s="218"/>
      <c r="B17" s="218"/>
      <c r="C17" s="218"/>
      <c r="D17" s="218"/>
      <c r="E17" s="218"/>
      <c r="F17" s="218"/>
      <c r="G17" s="218"/>
      <c r="H17" s="218"/>
      <c r="I17" s="24"/>
      <c r="J17" s="24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39" x14ac:dyDescent="0.25">
      <c r="A18" s="222" t="s">
        <v>228</v>
      </c>
      <c r="B18" s="222"/>
      <c r="C18" s="222"/>
      <c r="D18" s="222"/>
      <c r="E18" s="222"/>
      <c r="F18" s="222"/>
      <c r="G18" s="222"/>
      <c r="H18" s="222"/>
      <c r="I18" s="24"/>
      <c r="J18" s="24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</row>
    <row r="19" spans="1:39" x14ac:dyDescent="0.25">
      <c r="A19" s="218"/>
      <c r="B19" s="218"/>
      <c r="C19" s="218"/>
      <c r="D19" s="218"/>
      <c r="E19" s="218"/>
      <c r="F19" s="218"/>
      <c r="G19" s="218"/>
      <c r="H19" s="218"/>
      <c r="I19" s="24"/>
      <c r="J19" s="24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</row>
    <row r="20" spans="1:39" x14ac:dyDescent="0.25">
      <c r="A20" s="216" t="s">
        <v>150</v>
      </c>
      <c r="B20" s="216"/>
      <c r="C20" s="216"/>
      <c r="D20" s="216"/>
      <c r="E20" s="216"/>
      <c r="F20" s="216"/>
      <c r="G20" s="216"/>
      <c r="H20" s="216"/>
      <c r="I20" s="24"/>
      <c r="J20" s="24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39" x14ac:dyDescent="0.25">
      <c r="A21" s="217"/>
      <c r="B21" s="217"/>
      <c r="C21" s="217"/>
      <c r="D21" s="217"/>
      <c r="E21" s="217"/>
      <c r="F21" s="217"/>
      <c r="G21" s="217"/>
      <c r="H21" s="217"/>
      <c r="I21" s="24"/>
      <c r="J21" s="24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39" x14ac:dyDescent="0.25">
      <c r="A22" s="217"/>
      <c r="B22" s="217"/>
      <c r="C22" s="217"/>
      <c r="D22" s="217"/>
      <c r="E22" s="217"/>
      <c r="F22" s="217"/>
      <c r="G22" s="217"/>
      <c r="H22" s="217"/>
      <c r="I22" s="24"/>
      <c r="J22" s="24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39" x14ac:dyDescent="0.25">
      <c r="A23" s="217"/>
      <c r="B23" s="217"/>
      <c r="C23" s="217"/>
      <c r="D23" s="217"/>
      <c r="E23" s="217"/>
      <c r="F23" s="217"/>
      <c r="G23" s="217"/>
      <c r="H23" s="217"/>
      <c r="I23" s="24"/>
      <c r="J23" s="24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39" x14ac:dyDescent="0.25">
      <c r="A24" s="217"/>
      <c r="B24" s="217"/>
      <c r="C24" s="217"/>
      <c r="D24" s="217"/>
      <c r="E24" s="217"/>
      <c r="F24" s="217"/>
      <c r="G24" s="217"/>
      <c r="H24" s="217"/>
      <c r="I24" s="24"/>
      <c r="J24" s="24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39" x14ac:dyDescent="0.25">
      <c r="A25" s="217"/>
      <c r="B25" s="217"/>
      <c r="C25" s="217"/>
      <c r="D25" s="217"/>
      <c r="E25" s="217"/>
      <c r="F25" s="217"/>
      <c r="G25" s="217"/>
      <c r="H25" s="217"/>
      <c r="I25" s="24"/>
      <c r="J25" s="24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39" x14ac:dyDescent="0.25">
      <c r="A26" s="216" t="s">
        <v>151</v>
      </c>
      <c r="B26" s="216"/>
      <c r="C26" s="216"/>
      <c r="D26" s="216"/>
      <c r="E26" s="216"/>
      <c r="F26" s="216"/>
      <c r="G26" s="216"/>
      <c r="H26" s="216"/>
      <c r="I26" s="24"/>
      <c r="J26" s="24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39" x14ac:dyDescent="0.25">
      <c r="A27" s="217"/>
      <c r="B27" s="217"/>
      <c r="C27" s="217"/>
      <c r="D27" s="217"/>
      <c r="E27" s="217"/>
      <c r="F27" s="217"/>
      <c r="G27" s="217"/>
      <c r="H27" s="217"/>
      <c r="I27" s="24"/>
      <c r="J27" s="24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39" x14ac:dyDescent="0.25">
      <c r="A28" s="217"/>
      <c r="B28" s="217"/>
      <c r="C28" s="217"/>
      <c r="D28" s="217"/>
      <c r="E28" s="217"/>
      <c r="F28" s="217"/>
      <c r="G28" s="217"/>
      <c r="H28" s="217"/>
      <c r="I28" s="24"/>
      <c r="J28" s="24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39" x14ac:dyDescent="0.25">
      <c r="A29" s="217"/>
      <c r="B29" s="217"/>
      <c r="C29" s="217"/>
      <c r="D29" s="217"/>
      <c r="E29" s="217"/>
      <c r="F29" s="217"/>
      <c r="G29" s="217"/>
      <c r="H29" s="217"/>
      <c r="I29" s="24"/>
      <c r="J29" s="24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39" x14ac:dyDescent="0.25">
      <c r="A30" s="217"/>
      <c r="B30" s="217"/>
      <c r="C30" s="217"/>
      <c r="D30" s="217"/>
      <c r="E30" s="217"/>
      <c r="F30" s="217"/>
      <c r="G30" s="217"/>
      <c r="H30" s="217"/>
      <c r="I30" s="24"/>
      <c r="J30" s="24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39" ht="74.25" customHeight="1" x14ac:dyDescent="0.25">
      <c r="A31" s="223" t="s">
        <v>152</v>
      </c>
      <c r="B31" s="223"/>
      <c r="C31" s="223"/>
      <c r="D31" s="223"/>
      <c r="E31" s="223"/>
      <c r="F31" s="223"/>
      <c r="G31" s="223"/>
      <c r="H31" s="223"/>
      <c r="I31" s="24"/>
      <c r="J31" s="24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39" ht="53.25" customHeight="1" x14ac:dyDescent="0.25">
      <c r="A32" s="116" t="s">
        <v>203</v>
      </c>
      <c r="B32" s="221"/>
      <c r="C32" s="221"/>
      <c r="D32" s="221"/>
      <c r="E32" s="221"/>
      <c r="F32" s="221"/>
      <c r="G32" s="221"/>
      <c r="H32" s="221"/>
      <c r="I32" s="24"/>
      <c r="J32" s="24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1:39" ht="59.25" customHeight="1" x14ac:dyDescent="0.25">
      <c r="A33" s="116" t="s">
        <v>204</v>
      </c>
      <c r="B33" s="221"/>
      <c r="C33" s="221"/>
      <c r="D33" s="221"/>
      <c r="E33" s="221"/>
      <c r="F33" s="221"/>
      <c r="G33" s="221"/>
      <c r="H33" s="221"/>
      <c r="I33" s="24"/>
      <c r="J33" s="24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ht="39.75" customHeight="1" x14ac:dyDescent="0.25">
      <c r="A34" s="116" t="s">
        <v>205</v>
      </c>
      <c r="B34" s="221"/>
      <c r="C34" s="221"/>
      <c r="D34" s="221"/>
      <c r="E34" s="221"/>
      <c r="F34" s="221"/>
      <c r="G34" s="221"/>
      <c r="H34" s="221"/>
      <c r="I34" s="24"/>
      <c r="J34" s="24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ht="48.75" customHeight="1" x14ac:dyDescent="0.25">
      <c r="A35" s="116" t="s">
        <v>206</v>
      </c>
      <c r="B35" s="221"/>
      <c r="C35" s="221"/>
      <c r="D35" s="221"/>
      <c r="E35" s="221"/>
      <c r="F35" s="221"/>
      <c r="G35" s="221"/>
      <c r="H35" s="221"/>
      <c r="I35" s="24"/>
      <c r="J35" s="24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ht="39" customHeight="1" x14ac:dyDescent="0.25">
      <c r="A36" s="116" t="s">
        <v>207</v>
      </c>
      <c r="B36" s="221"/>
      <c r="C36" s="221"/>
      <c r="D36" s="221"/>
      <c r="E36" s="221"/>
      <c r="F36" s="221"/>
      <c r="G36" s="221"/>
      <c r="H36" s="221"/>
      <c r="I36" s="24"/>
      <c r="J36" s="24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1:39" x14ac:dyDescent="0.25">
      <c r="A37" s="216" t="s">
        <v>153</v>
      </c>
      <c r="B37" s="216"/>
      <c r="C37" s="216"/>
      <c r="D37" s="216"/>
      <c r="E37" s="216"/>
      <c r="F37" s="216"/>
      <c r="G37" s="216"/>
      <c r="H37" s="216"/>
      <c r="I37" s="24"/>
      <c r="J37" s="24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  <row r="38" spans="1:39" x14ac:dyDescent="0.25">
      <c r="A38" s="117" t="s">
        <v>208</v>
      </c>
      <c r="B38" s="218"/>
      <c r="C38" s="218"/>
      <c r="D38" s="218"/>
      <c r="E38" s="218"/>
      <c r="F38" s="218"/>
      <c r="G38" s="218"/>
      <c r="H38" s="218"/>
      <c r="I38" s="24"/>
      <c r="J38" s="24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</row>
    <row r="39" spans="1:39" ht="11.25" customHeight="1" x14ac:dyDescent="0.25">
      <c r="A39" s="118" t="s">
        <v>209</v>
      </c>
      <c r="B39" s="218"/>
      <c r="C39" s="218"/>
      <c r="D39" s="218"/>
      <c r="E39" s="218"/>
      <c r="F39" s="218"/>
      <c r="G39" s="218"/>
      <c r="H39" s="218"/>
      <c r="I39" s="24"/>
      <c r="J39" s="24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15" customHeight="1" x14ac:dyDescent="0.25">
      <c r="A40" s="118" t="s">
        <v>210</v>
      </c>
      <c r="B40" s="218"/>
      <c r="C40" s="218"/>
      <c r="D40" s="218"/>
      <c r="E40" s="218"/>
      <c r="F40" s="218"/>
      <c r="G40" s="218"/>
      <c r="H40" s="218"/>
      <c r="I40" s="24"/>
      <c r="J40" s="24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15" customHeight="1" x14ac:dyDescent="0.25">
      <c r="A41" s="118" t="s">
        <v>183</v>
      </c>
      <c r="B41" s="218"/>
      <c r="C41" s="218"/>
      <c r="D41" s="218"/>
      <c r="E41" s="218"/>
      <c r="F41" s="218"/>
      <c r="G41" s="218"/>
      <c r="H41" s="218"/>
      <c r="I41" s="24"/>
      <c r="J41" s="24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47.25" customHeight="1" x14ac:dyDescent="0.25">
      <c r="A42" s="219" t="s">
        <v>154</v>
      </c>
      <c r="B42" s="219"/>
      <c r="C42" s="219"/>
      <c r="D42" s="219"/>
      <c r="E42" s="219"/>
      <c r="F42" s="219"/>
      <c r="G42" s="219"/>
      <c r="H42" s="219"/>
      <c r="I42" s="24"/>
      <c r="J42" s="24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x14ac:dyDescent="0.25">
      <c r="A43" s="220"/>
      <c r="B43" s="220"/>
      <c r="C43" s="220"/>
      <c r="D43" s="220"/>
      <c r="E43" s="220"/>
      <c r="F43" s="220"/>
      <c r="G43" s="220"/>
      <c r="H43" s="220"/>
      <c r="I43" s="24"/>
      <c r="J43" s="24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x14ac:dyDescent="0.25">
      <c r="A44" s="220"/>
      <c r="B44" s="220"/>
      <c r="C44" s="220"/>
      <c r="D44" s="220"/>
      <c r="E44" s="220"/>
      <c r="F44" s="220"/>
      <c r="G44" s="220"/>
      <c r="H44" s="220"/>
      <c r="I44" s="24"/>
      <c r="J44" s="24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x14ac:dyDescent="0.25">
      <c r="A45" s="220"/>
      <c r="B45" s="220"/>
      <c r="C45" s="220"/>
      <c r="D45" s="220"/>
      <c r="E45" s="220"/>
      <c r="F45" s="220"/>
      <c r="G45" s="220"/>
      <c r="H45" s="220"/>
      <c r="I45" s="24"/>
      <c r="J45" s="24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x14ac:dyDescent="0.25">
      <c r="A46" s="220"/>
      <c r="B46" s="220"/>
      <c r="C46" s="220"/>
      <c r="D46" s="220"/>
      <c r="E46" s="220"/>
      <c r="F46" s="220"/>
      <c r="G46" s="220"/>
      <c r="H46" s="220"/>
      <c r="I46" s="24"/>
      <c r="J46" s="24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x14ac:dyDescent="0.25">
      <c r="A47" s="216" t="s">
        <v>211</v>
      </c>
      <c r="B47" s="216"/>
      <c r="C47" s="216"/>
      <c r="D47" s="216"/>
      <c r="E47" s="216"/>
      <c r="F47" s="216"/>
      <c r="G47" s="216"/>
      <c r="H47" s="216"/>
      <c r="I47" s="24"/>
      <c r="J47" s="24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</row>
    <row r="48" spans="1:39" x14ac:dyDescent="0.25">
      <c r="A48" s="118" t="s">
        <v>190</v>
      </c>
      <c r="B48" s="218" t="s">
        <v>212</v>
      </c>
      <c r="C48" s="218"/>
      <c r="D48" s="118" t="s">
        <v>213</v>
      </c>
      <c r="E48" s="218" t="s">
        <v>214</v>
      </c>
      <c r="F48" s="218"/>
      <c r="G48" s="218" t="s">
        <v>183</v>
      </c>
      <c r="H48" s="218"/>
      <c r="I48" s="24"/>
      <c r="J48" s="24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</row>
    <row r="49" spans="1:39" x14ac:dyDescent="0.25">
      <c r="A49" s="118" t="s">
        <v>58</v>
      </c>
      <c r="B49" s="218"/>
      <c r="C49" s="218"/>
      <c r="D49" s="118"/>
      <c r="E49" s="218"/>
      <c r="F49" s="218"/>
      <c r="G49" s="218"/>
      <c r="H49" s="218"/>
      <c r="I49" s="24"/>
      <c r="J49" s="24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</row>
    <row r="50" spans="1:39" x14ac:dyDescent="0.25">
      <c r="A50" s="118" t="s">
        <v>62</v>
      </c>
      <c r="B50" s="218"/>
      <c r="C50" s="218"/>
      <c r="D50" s="118"/>
      <c r="E50" s="218"/>
      <c r="F50" s="218"/>
      <c r="G50" s="218"/>
      <c r="H50" s="218"/>
      <c r="I50" s="24"/>
      <c r="J50" s="24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</row>
    <row r="51" spans="1:39" x14ac:dyDescent="0.25">
      <c r="A51" s="118" t="s">
        <v>63</v>
      </c>
      <c r="B51" s="218"/>
      <c r="C51" s="218"/>
      <c r="D51" s="118"/>
      <c r="E51" s="218"/>
      <c r="F51" s="218"/>
      <c r="G51" s="218"/>
      <c r="H51" s="218"/>
      <c r="I51" s="24"/>
      <c r="J51" s="24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</row>
    <row r="52" spans="1:39" x14ac:dyDescent="0.25">
      <c r="A52" s="216" t="s">
        <v>162</v>
      </c>
      <c r="B52" s="216"/>
      <c r="C52" s="216"/>
      <c r="D52" s="216"/>
      <c r="E52" s="216"/>
      <c r="F52" s="216"/>
      <c r="G52" s="216"/>
      <c r="H52" s="216"/>
      <c r="I52" s="24"/>
      <c r="J52" s="24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</row>
    <row r="53" spans="1:39" x14ac:dyDescent="0.25">
      <c r="A53" s="217"/>
      <c r="B53" s="217"/>
      <c r="C53" s="217"/>
      <c r="D53" s="217"/>
      <c r="E53" s="217"/>
      <c r="F53" s="217"/>
      <c r="G53" s="217"/>
      <c r="H53" s="217"/>
      <c r="I53" s="24"/>
      <c r="J53" s="24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</row>
    <row r="54" spans="1:39" x14ac:dyDescent="0.25">
      <c r="A54" s="217"/>
      <c r="B54" s="217"/>
      <c r="C54" s="217"/>
      <c r="D54" s="217"/>
      <c r="E54" s="217"/>
      <c r="F54" s="217"/>
      <c r="G54" s="217"/>
      <c r="H54" s="217"/>
      <c r="I54" s="24"/>
      <c r="J54" s="24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</row>
    <row r="55" spans="1:39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</row>
    <row r="74" spans="1:39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</row>
    <row r="75" spans="1:39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</row>
    <row r="76" spans="1:39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</row>
    <row r="77" spans="1:39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</row>
    <row r="78" spans="1:39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</row>
    <row r="79" spans="1:39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</row>
    <row r="80" spans="1:39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</row>
    <row r="81" spans="1:39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</row>
    <row r="82" spans="1:39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</row>
    <row r="83" spans="1:39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</row>
    <row r="84" spans="1:39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</row>
    <row r="85" spans="1:39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</row>
    <row r="86" spans="1:39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</row>
    <row r="88" spans="1:39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</row>
    <row r="89" spans="1:39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</row>
    <row r="90" spans="1:39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</row>
    <row r="91" spans="1:39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</row>
    <row r="92" spans="1:39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</row>
    <row r="93" spans="1:39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</row>
    <row r="94" spans="1:39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</row>
    <row r="95" spans="1:39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</row>
    <row r="96" spans="1:39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</row>
    <row r="97" spans="1:39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</row>
    <row r="98" spans="1:39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</row>
    <row r="99" spans="1:39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</row>
    <row r="100" spans="1:39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</row>
    <row r="101" spans="1:39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</row>
    <row r="102" spans="1:39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</row>
    <row r="103" spans="1:39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</row>
    <row r="104" spans="1:39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</row>
    <row r="105" spans="1:39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</row>
    <row r="106" spans="1:39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</row>
    <row r="107" spans="1:39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</row>
    <row r="108" spans="1:39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</row>
    <row r="109" spans="1:39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</row>
    <row r="110" spans="1:39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</row>
    <row r="111" spans="1:39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</row>
    <row r="112" spans="1:39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</row>
    <row r="113" spans="1:39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</row>
    <row r="114" spans="1:39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</row>
    <row r="115" spans="1:39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</row>
    <row r="116" spans="1:39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</row>
    <row r="117" spans="1:39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</row>
    <row r="118" spans="1:39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</row>
    <row r="119" spans="1:39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</row>
    <row r="120" spans="1:39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</row>
    <row r="121" spans="1:39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</row>
    <row r="122" spans="1:39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</row>
    <row r="123" spans="1:39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</row>
    <row r="124" spans="1:39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</row>
    <row r="125" spans="1:39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</row>
    <row r="126" spans="1:39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</row>
    <row r="127" spans="1:39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</row>
    <row r="128" spans="1:39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</row>
    <row r="129" spans="1:39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</row>
    <row r="130" spans="1:39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</row>
    <row r="131" spans="1:39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</row>
    <row r="132" spans="1:39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</row>
    <row r="133" spans="1:39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</row>
    <row r="134" spans="1:39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</row>
    <row r="135" spans="1:39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</row>
    <row r="136" spans="1:39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</row>
    <row r="137" spans="1:39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</row>
    <row r="138" spans="1:39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</row>
    <row r="139" spans="1:39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</row>
    <row r="140" spans="1:39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</row>
    <row r="141" spans="1:39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</row>
    <row r="142" spans="1:39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</row>
    <row r="143" spans="1:39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</row>
    <row r="144" spans="1:39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</row>
    <row r="145" spans="1:39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</row>
    <row r="146" spans="1:39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</row>
    <row r="147" spans="1:39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</row>
    <row r="148" spans="1:39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</row>
    <row r="149" spans="1:39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</row>
    <row r="150" spans="1:39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</row>
    <row r="151" spans="1:39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</row>
    <row r="152" spans="1:39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</row>
    <row r="153" spans="1:39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</row>
    <row r="154" spans="1:39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</row>
    <row r="155" spans="1:39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</row>
    <row r="156" spans="1:39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</row>
    <row r="157" spans="1:39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</row>
    <row r="158" spans="1:39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</row>
    <row r="159" spans="1:39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</row>
    <row r="160" spans="1:39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</row>
    <row r="161" spans="1:39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</row>
    <row r="162" spans="1:39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</row>
    <row r="163" spans="1:39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</row>
    <row r="164" spans="1:39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</row>
    <row r="165" spans="1:39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</row>
    <row r="166" spans="1:39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</row>
    <row r="167" spans="1:39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</row>
    <row r="168" spans="1:39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</row>
    <row r="169" spans="1:39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</row>
    <row r="170" spans="1:39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</row>
    <row r="171" spans="1:39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</row>
    <row r="172" spans="1:39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</row>
    <row r="173" spans="1:39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</row>
    <row r="174" spans="1:39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</row>
    <row r="175" spans="1:39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</row>
    <row r="176" spans="1:39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</row>
    <row r="177" spans="1:39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</row>
    <row r="178" spans="1:39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</row>
    <row r="179" spans="1:39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</row>
    <row r="180" spans="1:39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</row>
    <row r="181" spans="1:39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</row>
    <row r="182" spans="1:39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</row>
    <row r="183" spans="1:39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</row>
    <row r="184" spans="1:39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</row>
    <row r="185" spans="1:39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</row>
    <row r="186" spans="1:39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</row>
    <row r="187" spans="1:39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</row>
    <row r="188" spans="1:39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</row>
    <row r="189" spans="1:39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</row>
    <row r="190" spans="1:39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</row>
    <row r="191" spans="1:39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</row>
    <row r="192" spans="1:39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</row>
    <row r="193" spans="1:39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</row>
    <row r="194" spans="1:39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</row>
    <row r="195" spans="1:39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</row>
    <row r="196" spans="1:39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</row>
    <row r="197" spans="1:39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</row>
    <row r="198" spans="1:39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</row>
    <row r="199" spans="1:39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</row>
    <row r="200" spans="1:39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</row>
    <row r="201" spans="1:39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</row>
    <row r="202" spans="1:39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</row>
    <row r="203" spans="1:39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</row>
    <row r="204" spans="1:39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</row>
  </sheetData>
  <mergeCells count="59"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A52:H52"/>
    <mergeCell ref="A53:H54"/>
    <mergeCell ref="B50:C50"/>
    <mergeCell ref="E50:F50"/>
    <mergeCell ref="G50:H50"/>
    <mergeCell ref="B51:C51"/>
    <mergeCell ref="E51:F51"/>
    <mergeCell ref="G51:H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2022-12-19T12:35:06Z</dcterms:modified>
</cp:coreProperties>
</file>