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Tablice\"/>
    </mc:Choice>
  </mc:AlternateContent>
  <bookViews>
    <workbookView xWindow="0" yWindow="0" windowWidth="28800" windowHeight="11775" tabRatio="842" activeTab="1"/>
  </bookViews>
  <sheets>
    <sheet name="A. Opći podaci" sheetId="1" r:id="rId1"/>
    <sheet name="B. Voditelj i publikacije" sheetId="18" r:id="rId2"/>
    <sheet name="C. Plan rada" sheetId="24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5" r:id="rId8"/>
  </sheets>
  <externalReferences>
    <externalReference r:id="rId9"/>
    <externalReference r:id="rId10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2">[1]Labels!$H$2:$H$5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nijii">[2]Labels!$K$2:$K$25</definedName>
    <definedName name="Podrucje" localSheetId="2">[1]Labels!$P$2:$P$7</definedName>
    <definedName name="Podrucje" localSheetId="7">[1]Labels!$P$2:$P$7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publikacije'!$A$1:$M$24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2">[1]Labels!$M$2:$M$4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2">[1]Labels!$K$2:$K$25</definedName>
    <definedName name="zvanja" localSheetId="7">[1]Labels!$K$2:$K$25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H13" i="25" l="1"/>
  <c r="G13" i="25"/>
  <c r="F13" i="25"/>
  <c r="E13" i="25"/>
  <c r="C13" i="25"/>
  <c r="A13" i="25"/>
  <c r="H12" i="25"/>
  <c r="G12" i="25"/>
  <c r="F12" i="25"/>
  <c r="E12" i="25"/>
  <c r="C12" i="25"/>
  <c r="A12" i="25"/>
  <c r="H11" i="25"/>
  <c r="G11" i="25"/>
  <c r="F11" i="25"/>
  <c r="E11" i="25"/>
  <c r="C11" i="25"/>
  <c r="A11" i="25"/>
  <c r="H10" i="25"/>
  <c r="G10" i="25"/>
  <c r="F10" i="25"/>
  <c r="E10" i="25"/>
  <c r="C10" i="25"/>
  <c r="A10" i="25"/>
  <c r="H9" i="25"/>
  <c r="G9" i="25"/>
  <c r="F9" i="25"/>
  <c r="E9" i="25"/>
  <c r="C9" i="25"/>
  <c r="A9" i="25"/>
  <c r="H8" i="25"/>
  <c r="G8" i="25"/>
  <c r="F8" i="25"/>
  <c r="E8" i="25"/>
  <c r="C8" i="25"/>
  <c r="A8" i="25"/>
  <c r="H7" i="25"/>
  <c r="G7" i="25"/>
  <c r="F7" i="25"/>
  <c r="E7" i="25"/>
  <c r="C7" i="25"/>
  <c r="A7" i="25"/>
  <c r="H4" i="25"/>
  <c r="G4" i="25"/>
  <c r="F4" i="25"/>
  <c r="E4" i="25"/>
  <c r="C4" i="25"/>
  <c r="A4" i="25"/>
  <c r="AA36" i="24"/>
  <c r="L17" i="18" l="1"/>
  <c r="L26" i="18" s="1"/>
  <c r="L18" i="18"/>
  <c r="L19" i="18"/>
  <c r="L20" i="18"/>
  <c r="L21" i="18"/>
  <c r="L22" i="18"/>
  <c r="L23" i="18"/>
  <c r="L24" i="18"/>
  <c r="L25" i="18"/>
  <c r="L16" i="18"/>
  <c r="L4" i="18" l="1"/>
  <c r="L5" i="18"/>
  <c r="L6" i="18"/>
  <c r="L7" i="18"/>
  <c r="L8" i="18"/>
  <c r="L9" i="18"/>
  <c r="L10" i="18"/>
  <c r="L11" i="18"/>
  <c r="L12" i="18"/>
  <c r="L3" i="18"/>
  <c r="P29" i="18"/>
  <c r="P32" i="18"/>
  <c r="P26" i="18"/>
  <c r="P25" i="18"/>
  <c r="P14" i="18" l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L13" i="18"/>
  <c r="L27" i="18" s="1"/>
</calcChain>
</file>

<file path=xl/sharedStrings.xml><?xml version="1.0" encoding="utf-8"?>
<sst xmlns="http://schemas.openxmlformats.org/spreadsheetml/2006/main" count="413" uniqueCount="226">
  <si>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</si>
  <si>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</si>
  <si>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</si>
  <si>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</si>
  <si>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</si>
  <si>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</si>
  <si>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</si>
  <si>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</si>
  <si>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</si>
  <si>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</si>
  <si>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</si>
  <si>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</si>
  <si>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</si>
  <si>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</si>
  <si>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</si>
  <si>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</si>
  <si>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</si>
  <si>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</si>
  <si>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</si>
  <si>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</si>
  <si>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</si>
  <si>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</si>
  <si>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</si>
  <si>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</si>
  <si>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</si>
  <si>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</si>
  <si>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</si>
  <si>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</si>
  <si>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</si>
  <si>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</si>
  <si>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</si>
  <si>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</si>
  <si>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</si>
  <si>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</si>
  <si>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</si>
  <si>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</si>
  <si>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</si>
  <si>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</si>
  <si>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</si>
  <si>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</si>
  <si>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</si>
  <si>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</si>
  <si>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</si>
  <si>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</si>
  <si>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</si>
  <si>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</si>
  <si>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</si>
  <si>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</si>
  <si>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</si>
  <si>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</si>
  <si>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</si>
  <si>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</si>
  <si>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</si>
  <si>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</si>
  <si>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</si>
  <si>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</si>
  <si>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</si>
  <si>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</si>
  <si>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</si>
  <si>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</si>
  <si>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</si>
  <si>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</si>
  <si>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</si>
  <si>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</si>
  <si>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</si>
  <si>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</si>
  <si>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</si>
  <si>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</si>
  <si>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</si>
  <si>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</si>
  <si>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</si>
  <si>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</si>
  <si>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</si>
  <si>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</si>
  <si>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</si>
  <si>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</si>
  <si>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</si>
  <si>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</si>
  <si>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</si>
  <si>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</si>
  <si>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</si>
  <si>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</si>
  <si>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</si>
  <si>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</si>
  <si>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</si>
  <si>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</si>
  <si>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</si>
  <si>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</si>
  <si>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</si>
  <si>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</si>
  <si>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</si>
  <si>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</si>
  <si>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</si>
  <si>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</si>
  <si>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</si>
  <si>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</si>
  <si>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</si>
  <si>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</si>
  <si>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</si>
  <si>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</si>
  <si>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</si>
  <si>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</si>
  <si>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</si>
  <si>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</si>
  <si>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</si>
  <si>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</si>
  <si>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</si>
  <si>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</si>
  <si>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</si>
  <si>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</si>
  <si>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</si>
  <si>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</si>
  <si>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</si>
  <si>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</si>
  <si>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</si>
  <si>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</si>
  <si>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</si>
  <si>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</si>
  <si>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</si>
  <si>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</si>
  <si>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</si>
  <si>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</si>
  <si>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</si>
  <si>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</si>
  <si>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</si>
  <si>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</si>
  <si>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</si>
  <si>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</si>
  <si>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</si>
  <si>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</si>
  <si>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</si>
  <si>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</si>
  <si>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</si>
  <si>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</si>
  <si>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</si>
  <si>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</si>
  <si>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</si>
  <si>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</si>
  <si>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</si>
  <si>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</si>
  <si>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</si>
  <si>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</si>
  <si>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</si>
  <si>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</si>
  <si>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</si>
  <si>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</si>
  <si>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</si>
  <si>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</si>
  <si>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</si>
  <si>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</si>
  <si>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</si>
  <si>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</si>
  <si>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</si>
  <si>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</si>
  <si>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</si>
  <si>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</si>
  <si>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</si>
  <si>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</si>
  <si>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</si>
  <si>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</si>
  <si>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</si>
  <si>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</si>
  <si>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</si>
  <si>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</si>
  <si>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</si>
  <si>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</si>
  <si>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</si>
  <si>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</si>
  <si>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</si>
  <si>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</si>
  <si>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</si>
  <si>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</si>
  <si>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</si>
  <si>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</si>
  <si>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</si>
  <si>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</si>
  <si>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</si>
  <si>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</si>
  <si>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</si>
  <si>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</si>
  <si>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</si>
  <si>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</si>
  <si>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</si>
  <si>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</si>
  <si>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</si>
  <si>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>A</t>
  </si>
  <si>
    <t>B</t>
  </si>
  <si>
    <t>C</t>
  </si>
  <si>
    <t xml:space="preserve">Ukupno bodova </t>
  </si>
  <si>
    <t>Suma bodova voditelja</t>
  </si>
  <si>
    <t>Suma bodova suradnika</t>
  </si>
  <si>
    <t>Ukupno bodova prijave</t>
  </si>
  <si>
    <t>Broj autora</t>
  </si>
  <si>
    <t>Kvartil</t>
  </si>
  <si>
    <t>Staro</t>
  </si>
  <si>
    <t>Novo</t>
  </si>
  <si>
    <t>kvartil I abc</t>
  </si>
  <si>
    <t>staro</t>
  </si>
  <si>
    <t>novo</t>
  </si>
  <si>
    <t>Godina izdanja</t>
  </si>
  <si>
    <t>Broj časopisa i stranice</t>
  </si>
  <si>
    <t>Časopis ili konferencija</t>
  </si>
  <si>
    <t>Naslov rada</t>
  </si>
  <si>
    <t>Kategorija (A, B, C)</t>
  </si>
  <si>
    <t>PRIJAVA ZA POTPORU ZNANSTVENIM I UMJETNIČKIM ISTRAŽIVANJIMA U 2021. GODINI</t>
  </si>
  <si>
    <t>Autori</t>
  </si>
  <si>
    <t>Redni broj</t>
  </si>
  <si>
    <t>Poveznica na rad (doi)</t>
  </si>
  <si>
    <t>10.</t>
  </si>
  <si>
    <t>Staro -do 28.03.2017 ili nakon</t>
  </si>
  <si>
    <t>Dokaznica</t>
  </si>
  <si>
    <t>Naziv istraživanja na hrvatskom i engleskom jeziku</t>
  </si>
  <si>
    <t>C.1. Sažetak na engleskom jeziku (po potrebi raširiti redove)</t>
  </si>
  <si>
    <t>POVEZNICA NA POIROT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</si>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</sst>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5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0" fillId="5" borderId="0" xfId="0" applyFill="1" applyProtection="1"/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6" borderId="1" xfId="0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</cellXfs>
  <cellStyles count="3">
    <cellStyle name="Hiperveza" xfId="2" builtinId="8"/>
    <cellStyle name="Normalno" xfId="0" builtinId="0"/>
    <cellStyle name="Postotak" xfId="1" builtinId="5"/>
  </cellStyles>
  <dxfs count="39">
    <dxf>
      <font>
        <color theme="0"/>
      </font>
    </dxf>
    <dxf>
      <font>
        <color theme="0"/>
      </font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FF7C80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TEHNI&#268;KO%20PODRU&#268;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/>
      <sheetData sheetId="2"/>
      <sheetData sheetId="3"/>
      <sheetData sheetId="4"/>
      <sheetData sheetId="5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2"/>
      <sheetName val="D. Financijski plan"/>
      <sheetName val="E. Ostali izvori financiranja"/>
      <sheetName val="Labels"/>
      <sheetName val="F. Evidencija troškova"/>
      <sheetName val="G. Izvješće2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Professor emeritus</v>
          </cell>
        </row>
        <row r="3">
          <cell r="K3" t="str">
            <v>Akademik</v>
          </cell>
        </row>
        <row r="4">
          <cell r="K4" t="str">
            <v>Redoviti profesor u trajnom zvanju</v>
          </cell>
        </row>
        <row r="5">
          <cell r="K5" t="str">
            <v>Redoviti profesor</v>
          </cell>
        </row>
        <row r="6">
          <cell r="K6" t="str">
            <v>Izvanredni profesor</v>
          </cell>
        </row>
        <row r="7">
          <cell r="K7" t="str">
            <v>Znanstveni savjetnik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zoomScale="80" zoomScaleNormal="80" zoomScaleSheetLayoutView="100" zoomScalePageLayoutView="115" workbookViewId="0">
      <selection activeCell="A13" sqref="A13:M13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51" t="s">
        <v>204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34" ht="15" customHeight="1" x14ac:dyDescent="0.25">
      <c r="A2" s="8"/>
      <c r="B2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34" ht="15" customHeight="1" x14ac:dyDescent="0.25">
      <c r="A3" s="8"/>
      <c r="B3" s="8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34" ht="23.25" customHeight="1" x14ac:dyDescent="0.25">
      <c r="A4" s="8"/>
      <c r="B4" s="8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34" ht="23.25" customHeight="1" x14ac:dyDescent="0.25">
      <c r="A5" s="8"/>
      <c r="B5" s="8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34" x14ac:dyDescent="0.25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3" t="s">
        <v>180</v>
      </c>
      <c r="B7" s="124"/>
      <c r="C7" s="124"/>
      <c r="D7" s="124"/>
      <c r="E7" s="122" t="str">
        <f>IF(A7&lt;&gt;"",VLOOKUP(A7,Labels!A2:C39,3,FALSE),"")</f>
        <v>Trg dr. Žarka Dolinara 1</v>
      </c>
      <c r="F7" s="122"/>
      <c r="G7" s="122"/>
      <c r="H7" s="122">
        <f>IF(A7&lt;&gt;"",VLOOKUP(A7,Labels!A2:D39,4,FALSE),"")</f>
        <v>48000</v>
      </c>
      <c r="I7" s="122"/>
      <c r="J7" s="122" t="str">
        <f>IF(A7&lt;&gt;"",VLOOKUP(A7,Labels!A2:E39,5,FALSE),"")</f>
        <v>Koprivnica</v>
      </c>
      <c r="K7" s="122"/>
      <c r="L7" s="122">
        <f>IF(A7&lt;&gt;"",VLOOKUP(A7,Labels!A2:B39,2,),"")</f>
        <v>59624928052</v>
      </c>
      <c r="M7" s="122"/>
    </row>
    <row r="8" spans="1:34" x14ac:dyDescent="0.25">
      <c r="A8" s="127" t="s">
        <v>11</v>
      </c>
      <c r="B8" s="127"/>
      <c r="C8" s="127"/>
      <c r="D8" s="127"/>
      <c r="E8" s="126" t="s">
        <v>5</v>
      </c>
      <c r="F8" s="126"/>
      <c r="G8" s="126"/>
      <c r="H8" s="125" t="s">
        <v>71</v>
      </c>
      <c r="I8" s="125"/>
      <c r="J8" s="125" t="s">
        <v>72</v>
      </c>
      <c r="K8" s="125"/>
      <c r="L8" s="121" t="s">
        <v>3</v>
      </c>
      <c r="M8" s="121"/>
    </row>
    <row r="9" spans="1:34" x14ac:dyDescent="0.25">
      <c r="A9" s="25" t="s">
        <v>114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</row>
    <row r="12" spans="1:34" x14ac:dyDescent="0.25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AC12" s="105">
        <f>A11</f>
        <v>0</v>
      </c>
      <c r="AD12" s="105"/>
      <c r="AE12" s="105"/>
      <c r="AF12" s="105"/>
      <c r="AG12" s="105"/>
      <c r="AH12" s="105"/>
    </row>
    <row r="13" spans="1:34" x14ac:dyDescent="0.25">
      <c r="A13" s="132" t="s">
        <v>211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AC13" s="105"/>
      <c r="AD13" s="105"/>
      <c r="AE13" s="105"/>
      <c r="AF13" s="105"/>
      <c r="AG13" s="105"/>
      <c r="AH13" s="105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05"/>
      <c r="AD14" s="105"/>
      <c r="AE14" s="105"/>
      <c r="AF14" s="105"/>
      <c r="AG14" s="105"/>
      <c r="AH14" s="105"/>
    </row>
    <row r="15" spans="1:34" x14ac:dyDescent="0.25">
      <c r="A15" s="133" t="s">
        <v>39</v>
      </c>
      <c r="B15" s="133"/>
      <c r="C15" s="133"/>
      <c r="D15" s="36"/>
      <c r="E15" s="36"/>
      <c r="F15" s="129">
        <f>COUNTA(I19)+COUNTA(I25:I31)</f>
        <v>0</v>
      </c>
      <c r="G15" s="130"/>
      <c r="H15" s="130"/>
      <c r="I15" s="36"/>
      <c r="J15" s="64"/>
      <c r="K15" s="131">
        <f>'D. Financijski plan'!F2</f>
        <v>0</v>
      </c>
      <c r="L15" s="131"/>
      <c r="M15" s="131"/>
      <c r="AC15" s="105"/>
      <c r="AD15" s="105"/>
      <c r="AE15" s="105"/>
      <c r="AF15" s="105"/>
      <c r="AG15" s="105"/>
      <c r="AH15" s="105"/>
    </row>
    <row r="16" spans="1:34" x14ac:dyDescent="0.25">
      <c r="A16" s="127" t="s">
        <v>55</v>
      </c>
      <c r="B16" s="127"/>
      <c r="C16" s="127"/>
      <c r="D16" s="28"/>
      <c r="E16" s="28"/>
      <c r="F16" s="127" t="s">
        <v>69</v>
      </c>
      <c r="G16" s="127"/>
      <c r="H16" s="127"/>
      <c r="I16" s="28"/>
      <c r="J16" s="64"/>
      <c r="K16" s="127" t="s">
        <v>70</v>
      </c>
      <c r="L16" s="127"/>
      <c r="M16" s="127"/>
      <c r="AC16" s="105"/>
      <c r="AD16" s="105"/>
      <c r="AE16" s="105"/>
      <c r="AF16" s="105"/>
      <c r="AG16" s="105"/>
      <c r="AH16" s="105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05"/>
      <c r="AD17" s="105"/>
      <c r="AE17" s="105"/>
      <c r="AF17" s="105"/>
      <c r="AG17" s="105"/>
      <c r="AH17" s="105"/>
    </row>
    <row r="18" spans="1:34" ht="17.25" customHeight="1" x14ac:dyDescent="0.25">
      <c r="A18" s="49" t="s">
        <v>133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05"/>
      <c r="AD18" s="105"/>
      <c r="AE18" s="105"/>
      <c r="AF18" s="105"/>
      <c r="AG18" s="105"/>
      <c r="AH18" s="105"/>
    </row>
    <row r="19" spans="1:34" ht="30" customHeight="1" x14ac:dyDescent="0.25">
      <c r="A19" s="134"/>
      <c r="B19" s="135"/>
      <c r="C19" s="134"/>
      <c r="D19" s="135"/>
      <c r="E19" s="135"/>
      <c r="F19" s="136"/>
      <c r="G19" s="137"/>
      <c r="H19" s="138"/>
      <c r="I19" s="43"/>
      <c r="J19" s="103"/>
      <c r="K19" s="139"/>
      <c r="L19" s="140"/>
      <c r="M19" s="141"/>
      <c r="AC19" s="105">
        <f>F19</f>
        <v>0</v>
      </c>
      <c r="AD19" s="105"/>
      <c r="AE19" s="105">
        <f>K19</f>
        <v>0</v>
      </c>
      <c r="AF19" s="105"/>
      <c r="AG19" s="105"/>
      <c r="AH19" s="105"/>
    </row>
    <row r="20" spans="1:34" x14ac:dyDescent="0.25">
      <c r="A20" s="127" t="s">
        <v>12</v>
      </c>
      <c r="B20" s="127"/>
      <c r="C20" s="127" t="s">
        <v>57</v>
      </c>
      <c r="D20" s="127"/>
      <c r="E20" s="127"/>
      <c r="F20" s="127" t="s">
        <v>17</v>
      </c>
      <c r="G20" s="127"/>
      <c r="H20" s="127"/>
      <c r="I20" s="37" t="s">
        <v>3</v>
      </c>
      <c r="J20" s="40" t="s">
        <v>56</v>
      </c>
      <c r="K20" s="132" t="s">
        <v>62</v>
      </c>
      <c r="L20" s="132"/>
      <c r="M20" s="132"/>
      <c r="AC20" s="105"/>
      <c r="AD20" s="105"/>
      <c r="AE20" s="105"/>
      <c r="AF20" s="105"/>
      <c r="AG20" s="105"/>
      <c r="AH20" s="10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05"/>
      <c r="AD21" s="105"/>
      <c r="AE21" s="105"/>
      <c r="AF21" s="105"/>
      <c r="AG21" s="105"/>
      <c r="AH21" s="105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05"/>
      <c r="AD22" s="105"/>
      <c r="AE22" s="105"/>
      <c r="AF22" s="105"/>
      <c r="AG22" s="105"/>
      <c r="AH22" s="105"/>
    </row>
    <row r="23" spans="1:34" ht="30" customHeight="1" x14ac:dyDescent="0.25">
      <c r="A23" s="35" t="s">
        <v>134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05"/>
      <c r="AD23" s="105"/>
      <c r="AE23" s="105"/>
      <c r="AF23" s="105"/>
      <c r="AG23" s="105"/>
      <c r="AH23" s="105"/>
    </row>
    <row r="24" spans="1:34" ht="17.25" customHeight="1" x14ac:dyDescent="0.25">
      <c r="A24" s="41" t="s">
        <v>58</v>
      </c>
      <c r="B24" s="133" t="s">
        <v>12</v>
      </c>
      <c r="C24" s="133"/>
      <c r="D24" s="133" t="s">
        <v>57</v>
      </c>
      <c r="E24" s="133"/>
      <c r="F24" s="133"/>
      <c r="G24" s="133" t="s">
        <v>17</v>
      </c>
      <c r="H24" s="133"/>
      <c r="I24" s="38" t="s">
        <v>3</v>
      </c>
      <c r="J24" s="51" t="s">
        <v>56</v>
      </c>
      <c r="K24" s="65" t="s">
        <v>60</v>
      </c>
      <c r="L24" s="142" t="s">
        <v>61</v>
      </c>
      <c r="M24" s="142"/>
      <c r="AC24" s="105"/>
      <c r="AD24" s="105"/>
      <c r="AE24" s="105"/>
      <c r="AF24" s="105"/>
      <c r="AG24" s="105"/>
      <c r="AH24" s="105"/>
    </row>
    <row r="25" spans="1:34" ht="30" customHeight="1" x14ac:dyDescent="0.25">
      <c r="A25" s="76" t="s">
        <v>59</v>
      </c>
      <c r="B25" s="144"/>
      <c r="C25" s="144"/>
      <c r="D25" s="128"/>
      <c r="E25" s="128"/>
      <c r="F25" s="128"/>
      <c r="G25" s="128"/>
      <c r="H25" s="128"/>
      <c r="I25" s="43"/>
      <c r="J25" s="43"/>
      <c r="K25" s="66"/>
      <c r="L25" s="143"/>
      <c r="M25" s="143"/>
      <c r="AC25" s="106">
        <f t="shared" ref="AC25:AC31" si="0">B25</f>
        <v>0</v>
      </c>
      <c r="AD25" s="105">
        <f>D25</f>
        <v>0</v>
      </c>
      <c r="AE25" s="105">
        <f>G25</f>
        <v>0</v>
      </c>
      <c r="AF25" s="106">
        <f>I25</f>
        <v>0</v>
      </c>
      <c r="AG25" s="106">
        <f>J25</f>
        <v>0</v>
      </c>
      <c r="AH25" s="105">
        <f>K25</f>
        <v>0</v>
      </c>
    </row>
    <row r="26" spans="1:34" ht="30" customHeight="1" x14ac:dyDescent="0.25">
      <c r="A26" s="76" t="s">
        <v>63</v>
      </c>
      <c r="B26" s="144"/>
      <c r="C26" s="144"/>
      <c r="D26" s="123"/>
      <c r="E26" s="124"/>
      <c r="F26" s="153"/>
      <c r="G26" s="128"/>
      <c r="H26" s="128"/>
      <c r="I26" s="43"/>
      <c r="J26" s="43"/>
      <c r="K26" s="66"/>
      <c r="L26" s="143"/>
      <c r="M26" s="143"/>
      <c r="AC26" s="106">
        <f t="shared" si="0"/>
        <v>0</v>
      </c>
      <c r="AD26" s="105">
        <f t="shared" ref="AD26:AD31" si="1">D26</f>
        <v>0</v>
      </c>
      <c r="AE26" s="105">
        <f t="shared" ref="AE26:AE31" si="2">G26</f>
        <v>0</v>
      </c>
      <c r="AF26" s="106">
        <f t="shared" ref="AF26:AF31" si="3">I26</f>
        <v>0</v>
      </c>
      <c r="AG26" s="106">
        <f t="shared" ref="AG26:AG31" si="4">J26</f>
        <v>0</v>
      </c>
      <c r="AH26" s="105">
        <f t="shared" ref="AH26:AH31" si="5">K26</f>
        <v>0</v>
      </c>
    </row>
    <row r="27" spans="1:34" ht="30" customHeight="1" x14ac:dyDescent="0.25">
      <c r="A27" s="76" t="s">
        <v>64</v>
      </c>
      <c r="B27" s="144"/>
      <c r="C27" s="144"/>
      <c r="D27" s="128"/>
      <c r="E27" s="128"/>
      <c r="F27" s="128"/>
      <c r="G27" s="128"/>
      <c r="H27" s="128"/>
      <c r="I27" s="43"/>
      <c r="J27" s="43"/>
      <c r="K27" s="66"/>
      <c r="L27" s="143"/>
      <c r="M27" s="143"/>
      <c r="AC27" s="106">
        <f t="shared" si="0"/>
        <v>0</v>
      </c>
      <c r="AD27" s="105">
        <f t="shared" si="1"/>
        <v>0</v>
      </c>
      <c r="AE27" s="105">
        <f t="shared" si="2"/>
        <v>0</v>
      </c>
      <c r="AF27" s="106">
        <f t="shared" si="3"/>
        <v>0</v>
      </c>
      <c r="AG27" s="106">
        <f t="shared" si="4"/>
        <v>0</v>
      </c>
      <c r="AH27" s="105">
        <f t="shared" si="5"/>
        <v>0</v>
      </c>
    </row>
    <row r="28" spans="1:34" ht="30" customHeight="1" x14ac:dyDescent="0.25">
      <c r="A28" s="76" t="s">
        <v>65</v>
      </c>
      <c r="B28" s="144"/>
      <c r="C28" s="144"/>
      <c r="D28" s="128"/>
      <c r="E28" s="128"/>
      <c r="F28" s="128"/>
      <c r="G28" s="128"/>
      <c r="H28" s="128"/>
      <c r="I28" s="43"/>
      <c r="J28" s="43"/>
      <c r="K28" s="66"/>
      <c r="L28" s="143"/>
      <c r="M28" s="143"/>
      <c r="AC28" s="106">
        <f t="shared" si="0"/>
        <v>0</v>
      </c>
      <c r="AD28" s="105">
        <f t="shared" si="1"/>
        <v>0</v>
      </c>
      <c r="AE28" s="105">
        <f t="shared" si="2"/>
        <v>0</v>
      </c>
      <c r="AF28" s="106">
        <f t="shared" si="3"/>
        <v>0</v>
      </c>
      <c r="AG28" s="106">
        <f t="shared" si="4"/>
        <v>0</v>
      </c>
      <c r="AH28" s="105">
        <f t="shared" si="5"/>
        <v>0</v>
      </c>
    </row>
    <row r="29" spans="1:34" ht="30" customHeight="1" x14ac:dyDescent="0.25">
      <c r="A29" s="76" t="s">
        <v>66</v>
      </c>
      <c r="B29" s="144"/>
      <c r="C29" s="144"/>
      <c r="D29" s="128"/>
      <c r="E29" s="128"/>
      <c r="F29" s="128"/>
      <c r="G29" s="128"/>
      <c r="H29" s="128"/>
      <c r="I29" s="43"/>
      <c r="J29" s="43"/>
      <c r="K29" s="66"/>
      <c r="L29" s="143"/>
      <c r="M29" s="143"/>
      <c r="AC29" s="106">
        <f t="shared" si="0"/>
        <v>0</v>
      </c>
      <c r="AD29" s="105">
        <f t="shared" si="1"/>
        <v>0</v>
      </c>
      <c r="AE29" s="105">
        <f t="shared" si="2"/>
        <v>0</v>
      </c>
      <c r="AF29" s="106">
        <f t="shared" si="3"/>
        <v>0</v>
      </c>
      <c r="AG29" s="106">
        <f t="shared" si="4"/>
        <v>0</v>
      </c>
      <c r="AH29" s="105">
        <f t="shared" si="5"/>
        <v>0</v>
      </c>
    </row>
    <row r="30" spans="1:34" ht="30" customHeight="1" x14ac:dyDescent="0.25">
      <c r="A30" s="76" t="s">
        <v>67</v>
      </c>
      <c r="B30" s="144"/>
      <c r="C30" s="144"/>
      <c r="D30" s="128"/>
      <c r="E30" s="128"/>
      <c r="F30" s="128"/>
      <c r="G30" s="128"/>
      <c r="H30" s="128"/>
      <c r="I30" s="43"/>
      <c r="J30" s="43"/>
      <c r="K30" s="66"/>
      <c r="L30" s="143"/>
      <c r="M30" s="143"/>
      <c r="AC30" s="106">
        <f t="shared" si="0"/>
        <v>0</v>
      </c>
      <c r="AD30" s="105">
        <f t="shared" si="1"/>
        <v>0</v>
      </c>
      <c r="AE30" s="105">
        <f t="shared" si="2"/>
        <v>0</v>
      </c>
      <c r="AF30" s="106">
        <f t="shared" si="3"/>
        <v>0</v>
      </c>
      <c r="AG30" s="106">
        <f t="shared" si="4"/>
        <v>0</v>
      </c>
      <c r="AH30" s="105">
        <f t="shared" si="5"/>
        <v>0</v>
      </c>
    </row>
    <row r="31" spans="1:34" ht="30" customHeight="1" x14ac:dyDescent="0.25">
      <c r="A31" s="76" t="s">
        <v>68</v>
      </c>
      <c r="B31" s="144"/>
      <c r="C31" s="144"/>
      <c r="D31" s="128"/>
      <c r="E31" s="128"/>
      <c r="F31" s="128"/>
      <c r="G31" s="128"/>
      <c r="H31" s="128"/>
      <c r="I31" s="43"/>
      <c r="J31" s="43"/>
      <c r="K31" s="66"/>
      <c r="L31" s="143"/>
      <c r="M31" s="143"/>
      <c r="AC31" s="106">
        <f t="shared" si="0"/>
        <v>0</v>
      </c>
      <c r="AD31" s="105">
        <f t="shared" si="1"/>
        <v>0</v>
      </c>
      <c r="AE31" s="105">
        <f t="shared" si="2"/>
        <v>0</v>
      </c>
      <c r="AF31" s="106">
        <f t="shared" si="3"/>
        <v>0</v>
      </c>
      <c r="AG31" s="106">
        <f t="shared" si="4"/>
        <v>0</v>
      </c>
      <c r="AH31" s="105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49" t="s">
        <v>140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50"/>
      <c r="B38" s="150"/>
      <c r="C38" s="150"/>
      <c r="D38" s="150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112</v>
      </c>
      <c r="H41" s="30"/>
      <c r="I41" s="87" t="s">
        <v>139</v>
      </c>
      <c r="J41" s="40"/>
      <c r="K41" s="40"/>
      <c r="L41" s="86"/>
      <c r="M41" s="64"/>
    </row>
    <row r="42" spans="1:13" ht="46.5" customHeight="1" x14ac:dyDescent="0.25">
      <c r="A42" s="145"/>
      <c r="B42" s="145"/>
      <c r="C42" s="145"/>
      <c r="D42" s="145"/>
      <c r="E42" s="42"/>
      <c r="F42" s="42"/>
      <c r="G42" s="42"/>
      <c r="H42" s="32"/>
      <c r="I42" s="146"/>
      <c r="J42" s="147"/>
      <c r="K42" s="147"/>
      <c r="L42" s="148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38" priority="54" operator="equal">
      <formula>""</formula>
    </cfRule>
  </conditionalFormatting>
  <conditionalFormatting sqref="A25 D25 I25:J25">
    <cfRule type="cellIs" dxfId="37" priority="14" operator="equal">
      <formula>""</formula>
    </cfRule>
  </conditionalFormatting>
  <conditionalFormatting sqref="A31">
    <cfRule type="cellIs" dxfId="36" priority="5" operator="equal">
      <formula>""</formula>
    </cfRule>
  </conditionalFormatting>
  <conditionalFormatting sqref="A26 D26 I26:J26">
    <cfRule type="cellIs" dxfId="35" priority="10" operator="equal">
      <formula>""</formula>
    </cfRule>
  </conditionalFormatting>
  <conditionalFormatting sqref="A27">
    <cfRule type="cellIs" dxfId="34" priority="9" operator="equal">
      <formula>""</formula>
    </cfRule>
  </conditionalFormatting>
  <conditionalFormatting sqref="A28">
    <cfRule type="cellIs" dxfId="33" priority="8" operator="equal">
      <formula>""</formula>
    </cfRule>
  </conditionalFormatting>
  <conditionalFormatting sqref="A29">
    <cfRule type="cellIs" dxfId="32" priority="7" operator="equal">
      <formula>""</formula>
    </cfRule>
  </conditionalFormatting>
  <conditionalFormatting sqref="A30">
    <cfRule type="cellIs" dxfId="31" priority="6" operator="equal">
      <formula>""</formula>
    </cfRule>
  </conditionalFormatting>
  <conditionalFormatting sqref="C19:F19 I19:J19">
    <cfRule type="cellIs" dxfId="30" priority="4" operator="equal">
      <formula>""""""</formula>
    </cfRule>
  </conditionalFormatting>
  <conditionalFormatting sqref="F15:H15">
    <cfRule type="cellIs" dxfId="29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K25:K31</xm:sqref>
        </x14:dataValidation>
        <x14:dataValidation type="list" showInputMessage="1" showErrorMessage="1">
          <x14:formula1>
            <xm:f>Labels!$A$2:$A$17</xm:f>
          </x14:formula1>
          <xm:sqref>A7:D7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showGridLines="0" tabSelected="1" topLeftCell="C1" zoomScaleNormal="100" zoomScaleSheetLayoutView="115" zoomScalePageLayoutView="130" workbookViewId="0">
      <selection activeCell="K11" sqref="K11"/>
    </sheetView>
  </sheetViews>
  <sheetFormatPr defaultColWidth="9.140625" defaultRowHeight="15" x14ac:dyDescent="0.25"/>
  <cols>
    <col min="1" max="1" width="10.140625" style="69" bestFit="1" customWidth="1"/>
    <col min="2" max="2" width="10.5703125" style="69" customWidth="1"/>
    <col min="3" max="3" width="15.85546875" style="69" customWidth="1"/>
    <col min="4" max="4" width="22.85546875" style="69" customWidth="1"/>
    <col min="5" max="5" width="24.42578125" style="69" customWidth="1"/>
    <col min="6" max="7" width="19.7109375" style="69" customWidth="1"/>
    <col min="8" max="9" width="24.28515625" style="69" customWidth="1"/>
    <col min="10" max="10" width="27.28515625" style="69" customWidth="1"/>
    <col min="11" max="11" width="22.140625" style="69" customWidth="1"/>
    <col min="12" max="12" width="21" style="69" customWidth="1"/>
    <col min="13" max="13" width="15.28515625" style="69" customWidth="1"/>
    <col min="14" max="14" width="12.28515625" style="69" customWidth="1"/>
    <col min="15" max="15" width="0" style="69" hidden="1" customWidth="1"/>
    <col min="16" max="16" width="17.85546875" style="69" hidden="1" customWidth="1"/>
    <col min="17" max="19" width="9.140625" style="69"/>
    <col min="20" max="20" width="11" style="69" bestFit="1" customWidth="1"/>
    <col min="21" max="16384" width="9.140625" style="69"/>
  </cols>
  <sheetData>
    <row r="1" spans="1:30" x14ac:dyDescent="0.25">
      <c r="A1" s="160" t="s">
        <v>115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1"/>
      <c r="O1" s="118"/>
      <c r="P1" s="118"/>
      <c r="Q1" s="118"/>
      <c r="R1" s="118"/>
      <c r="S1" s="118"/>
      <c r="T1" s="118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x14ac:dyDescent="0.25">
      <c r="A2" s="116" t="s">
        <v>206</v>
      </c>
      <c r="B2" s="116" t="s">
        <v>205</v>
      </c>
      <c r="C2" s="115" t="s">
        <v>202</v>
      </c>
      <c r="D2" s="115" t="s">
        <v>201</v>
      </c>
      <c r="E2" s="115" t="s">
        <v>200</v>
      </c>
      <c r="F2" s="115" t="s">
        <v>199</v>
      </c>
      <c r="G2" s="115" t="s">
        <v>207</v>
      </c>
      <c r="H2" s="115" t="s">
        <v>203</v>
      </c>
      <c r="I2" s="115" t="s">
        <v>193</v>
      </c>
      <c r="J2" s="115" t="s">
        <v>209</v>
      </c>
      <c r="K2" s="115" t="s">
        <v>192</v>
      </c>
      <c r="L2" s="115" t="s">
        <v>188</v>
      </c>
      <c r="M2" s="115" t="s">
        <v>184</v>
      </c>
      <c r="N2" s="120" t="s">
        <v>210</v>
      </c>
      <c r="O2" s="118"/>
      <c r="P2" s="118" t="s">
        <v>84</v>
      </c>
      <c r="Q2" s="118" t="s">
        <v>185</v>
      </c>
      <c r="R2" s="118">
        <v>0.3</v>
      </c>
      <c r="S2" s="118">
        <v>2016</v>
      </c>
      <c r="T2" s="118" t="s">
        <v>194</v>
      </c>
      <c r="U2" s="119"/>
      <c r="V2" s="119"/>
      <c r="W2" s="119"/>
      <c r="X2" s="119"/>
      <c r="Y2" s="119"/>
      <c r="Z2" s="119"/>
      <c r="AA2" s="119"/>
      <c r="AB2" s="119"/>
      <c r="AC2" s="119"/>
      <c r="AD2" s="119"/>
    </row>
    <row r="3" spans="1:30" x14ac:dyDescent="0.25">
      <c r="A3" s="116" t="s">
        <v>59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5">
        <f>IF(H3="A",1+IF(I3="Q1",0.3,IF(I3="Q2",0.2,IF(I3="Q3",0.1,IF(I3="Q4",0,"")))),IF(H3="B",0.6,IF(H3="C",0.4)))*IF(J3="Staro",IF(K3=1,1,IF(K3=2,1,IF(K3=3,1,IF(K3=4,0.75,IF(K3=5,0.5,IF(K3&gt;5,(1/K3),"")))))),IF(J3="Novo",IF(K3=1,1,IF(K3=2,1,IF(K3=3,1,IF(K3=4,1,IF(K3=5,0.75,IF(K3=6,0.5,IF(K3=7,0.25,IF(K3&gt;7,(1/K3),""))))))))))</f>
        <v>0</v>
      </c>
      <c r="M3" s="114"/>
      <c r="N3" s="114"/>
      <c r="O3" s="118"/>
      <c r="P3" s="118" t="s">
        <v>43</v>
      </c>
      <c r="Q3" s="118" t="s">
        <v>186</v>
      </c>
      <c r="R3" s="118">
        <v>0.2</v>
      </c>
      <c r="S3" s="118">
        <v>2017</v>
      </c>
      <c r="T3" s="118" t="s">
        <v>195</v>
      </c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0" x14ac:dyDescent="0.25">
      <c r="A4" s="116" t="s">
        <v>63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5">
        <f t="shared" ref="L4:L12" si="0">IF(H4="A",1+IF(I4="Q1",0.3,IF(I4="Q2",0.2,IF(I4="Q3",0.1,IF(I4="Q4",0,"")))),IF(H4="B",0.6,IF(H4="C",0.4)))*IF(J4="Staro",IF(K4=1,1,IF(K4=2,1,IF(K4=3,1,IF(K4=4,0.75,IF(K4=5,0.5,IF(K4&gt;5,(1/K4),"")))))),IF(J4="Novo",IF(K4=1,1,IF(K4=2,1,IF(K4=3,1,IF(K4=4,1,IF(K4=5,0.75,IF(K4=6,0.5,IF(K4=7,0.25,IF(K4&gt;7,(1/K4),""))))))))))</f>
        <v>0</v>
      </c>
      <c r="M4" s="114"/>
      <c r="N4" s="114"/>
      <c r="O4" s="118"/>
      <c r="P4" s="118" t="s">
        <v>44</v>
      </c>
      <c r="Q4" s="118" t="s">
        <v>187</v>
      </c>
      <c r="R4" s="118">
        <v>0.1</v>
      </c>
      <c r="S4" s="118">
        <v>2018</v>
      </c>
      <c r="T4" s="118"/>
      <c r="U4" s="119"/>
      <c r="V4" s="119"/>
      <c r="W4" s="119"/>
      <c r="X4" s="119"/>
      <c r="Y4" s="119"/>
      <c r="Z4" s="119"/>
      <c r="AA4" s="119"/>
      <c r="AB4" s="119"/>
      <c r="AC4" s="119"/>
      <c r="AD4" s="119"/>
    </row>
    <row r="5" spans="1:30" x14ac:dyDescent="0.25">
      <c r="A5" s="116" t="s">
        <v>64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5">
        <f t="shared" si="0"/>
        <v>0</v>
      </c>
      <c r="M5" s="114"/>
      <c r="N5" s="114"/>
      <c r="O5" s="118"/>
      <c r="P5" s="118" t="s">
        <v>85</v>
      </c>
      <c r="Q5" s="118"/>
      <c r="R5" s="118">
        <v>0.05</v>
      </c>
      <c r="S5" s="118">
        <v>2019</v>
      </c>
      <c r="T5" s="118"/>
      <c r="U5" s="119"/>
      <c r="V5" s="119"/>
      <c r="W5" s="119"/>
      <c r="X5" s="119"/>
      <c r="Y5" s="119"/>
      <c r="Z5" s="119"/>
      <c r="AA5" s="119"/>
      <c r="AB5" s="119"/>
      <c r="AC5" s="119"/>
      <c r="AD5" s="119"/>
    </row>
    <row r="6" spans="1:30" x14ac:dyDescent="0.25">
      <c r="A6" s="116" t="s">
        <v>65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5">
        <f t="shared" si="0"/>
        <v>0</v>
      </c>
      <c r="M6" s="114"/>
      <c r="N6" s="114"/>
      <c r="O6" s="118"/>
      <c r="P6" s="118"/>
      <c r="Q6" s="118"/>
      <c r="R6" s="118"/>
      <c r="S6" s="118">
        <v>2020</v>
      </c>
      <c r="T6" s="118"/>
      <c r="U6" s="119"/>
      <c r="V6" s="119"/>
      <c r="W6" s="119"/>
      <c r="X6" s="119"/>
      <c r="Y6" s="119"/>
      <c r="Z6" s="119"/>
      <c r="AA6" s="119"/>
      <c r="AB6" s="119"/>
      <c r="AC6" s="119"/>
      <c r="AD6" s="119"/>
    </row>
    <row r="7" spans="1:30" x14ac:dyDescent="0.25">
      <c r="A7" s="116" t="s">
        <v>66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5">
        <f t="shared" si="0"/>
        <v>0</v>
      </c>
      <c r="M7" s="114"/>
      <c r="N7" s="114"/>
      <c r="O7" s="118"/>
      <c r="P7" s="118"/>
      <c r="Q7" s="118"/>
      <c r="R7" s="118"/>
      <c r="S7" s="118">
        <v>2021</v>
      </c>
      <c r="T7" s="118"/>
      <c r="U7" s="119"/>
      <c r="V7" s="119"/>
      <c r="W7" s="119"/>
      <c r="X7" s="119"/>
      <c r="Y7" s="119"/>
      <c r="Z7" s="119"/>
      <c r="AA7" s="119"/>
      <c r="AB7" s="119"/>
      <c r="AC7" s="119"/>
      <c r="AD7" s="119"/>
    </row>
    <row r="8" spans="1:30" x14ac:dyDescent="0.25">
      <c r="A8" s="116" t="s">
        <v>67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5">
        <f t="shared" si="0"/>
        <v>0</v>
      </c>
      <c r="M8" s="114"/>
      <c r="N8" s="114"/>
      <c r="O8" s="118"/>
      <c r="P8" s="118"/>
      <c r="Q8" s="118"/>
      <c r="R8" s="118"/>
      <c r="S8" s="118"/>
      <c r="T8" s="118"/>
      <c r="U8" s="119"/>
      <c r="V8" s="119"/>
      <c r="W8" s="119"/>
      <c r="X8" s="119"/>
      <c r="Y8" s="119"/>
      <c r="Z8" s="119"/>
      <c r="AA8" s="119"/>
      <c r="AB8" s="119"/>
      <c r="AC8" s="119"/>
      <c r="AD8" s="119"/>
    </row>
    <row r="9" spans="1:30" x14ac:dyDescent="0.25">
      <c r="A9" s="116" t="s">
        <v>68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5">
        <f t="shared" si="0"/>
        <v>0</v>
      </c>
      <c r="M9" s="114"/>
      <c r="N9" s="114"/>
      <c r="O9" s="118"/>
      <c r="P9" s="118"/>
      <c r="Q9" s="118"/>
      <c r="R9" s="118"/>
      <c r="S9" s="118"/>
      <c r="T9" s="118"/>
      <c r="U9" s="119"/>
      <c r="V9" s="119"/>
      <c r="W9" s="119"/>
      <c r="X9" s="119"/>
      <c r="Y9" s="119"/>
      <c r="Z9" s="119"/>
      <c r="AA9" s="119"/>
      <c r="AB9" s="119"/>
      <c r="AC9" s="119"/>
      <c r="AD9" s="119"/>
    </row>
    <row r="10" spans="1:30" x14ac:dyDescent="0.25">
      <c r="A10" s="116" t="s">
        <v>82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5">
        <f t="shared" si="0"/>
        <v>0</v>
      </c>
      <c r="M10" s="114"/>
      <c r="N10" s="114"/>
      <c r="O10" s="118"/>
      <c r="P10" s="118"/>
      <c r="Q10" s="118"/>
      <c r="R10" s="118"/>
      <c r="S10" s="118"/>
      <c r="T10" s="118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</row>
    <row r="11" spans="1:30" x14ac:dyDescent="0.25">
      <c r="A11" s="116" t="s">
        <v>83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5">
        <f t="shared" si="0"/>
        <v>0</v>
      </c>
      <c r="M11" s="114"/>
      <c r="N11" s="114"/>
      <c r="O11" s="118"/>
      <c r="P11" s="118"/>
      <c r="Q11" s="118"/>
      <c r="R11" s="118"/>
      <c r="S11" s="118"/>
      <c r="T11" s="118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</row>
    <row r="12" spans="1:30" x14ac:dyDescent="0.25">
      <c r="A12" s="116" t="s">
        <v>208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5">
        <f t="shared" si="0"/>
        <v>0</v>
      </c>
      <c r="M12" s="114"/>
      <c r="N12" s="114"/>
      <c r="O12" s="118"/>
      <c r="P12" s="118"/>
      <c r="Q12" s="118"/>
      <c r="R12" s="118"/>
      <c r="S12" s="118"/>
      <c r="T12" s="118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</row>
    <row r="13" spans="1:30" ht="15.75" x14ac:dyDescent="0.25">
      <c r="A13" s="154" t="s">
        <v>189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6"/>
      <c r="L13" s="117" t="str">
        <f>IFERROR(IF(SUM(L3:L12)=0,"",SUM(L3:L12)),"")</f>
        <v/>
      </c>
      <c r="M13" s="114"/>
      <c r="N13" s="114"/>
      <c r="O13" s="118"/>
      <c r="P13" s="118"/>
      <c r="Q13" s="118"/>
      <c r="R13" s="118"/>
      <c r="S13" s="118"/>
      <c r="T13" s="118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</row>
    <row r="14" spans="1:30" x14ac:dyDescent="0.25">
      <c r="A14" s="157" t="s">
        <v>116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9"/>
      <c r="O14" s="118"/>
      <c r="P14" s="118">
        <f>IF(J3&lt;3.1,1*1,IF(J3=4,1*0.75,IF(J3="5",1*0.5,IF(J3&gt;5.1,1*(1/J3)))))</f>
        <v>1</v>
      </c>
      <c r="Q14" s="118"/>
      <c r="R14" s="118"/>
      <c r="S14" s="118"/>
      <c r="T14" s="118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</row>
    <row r="15" spans="1:30" x14ac:dyDescent="0.25">
      <c r="A15" s="116" t="s">
        <v>206</v>
      </c>
      <c r="B15" s="116" t="s">
        <v>205</v>
      </c>
      <c r="C15" s="115" t="s">
        <v>202</v>
      </c>
      <c r="D15" s="115" t="s">
        <v>201</v>
      </c>
      <c r="E15" s="115" t="s">
        <v>200</v>
      </c>
      <c r="F15" s="115" t="s">
        <v>199</v>
      </c>
      <c r="G15" s="115" t="s">
        <v>207</v>
      </c>
      <c r="H15" s="115" t="s">
        <v>203</v>
      </c>
      <c r="I15" s="115" t="s">
        <v>193</v>
      </c>
      <c r="J15" s="115" t="s">
        <v>209</v>
      </c>
      <c r="K15" s="115" t="s">
        <v>192</v>
      </c>
      <c r="L15" s="115" t="s">
        <v>188</v>
      </c>
      <c r="M15" s="115" t="s">
        <v>184</v>
      </c>
      <c r="N15" s="120" t="s">
        <v>210</v>
      </c>
      <c r="O15" s="118"/>
      <c r="P15" s="118"/>
      <c r="Q15" s="118"/>
      <c r="R15" s="118"/>
      <c r="S15" s="118"/>
      <c r="T15" s="118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</row>
    <row r="16" spans="1:30" x14ac:dyDescent="0.25">
      <c r="A16" s="116" t="s">
        <v>59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5">
        <f>IF(H16="A",1+IF(I16="Q1",0.3,IF(I16="Q2",0.2,IF(I16="Q3",0.1,IF(I16="Q4",0,"")))),IF(H16="B",0.6,IF(H16="C",0.4)))*IF(J16="Staro",IF(K16=1,1,IF(K16=2,1,IF(K16=3,1,IF(K16=4,0.75,IF(K16=5,0.5,IF(K16&gt;5,(1/K16),"")))))),IF(J16="Novo",IF(K16=1,1,IF(K16=2,1,IF(K16=3,1,IF(K16=4,1,IF(K16=5,0.75,IF(K16=6,0.5,IF(K16=7,0.25,IF(K16&gt;7,(1/K16),""))))))))))</f>
        <v>0</v>
      </c>
      <c r="M16" s="114"/>
      <c r="N16" s="114"/>
      <c r="O16" s="118"/>
      <c r="P16" s="118"/>
      <c r="Q16" s="118"/>
      <c r="R16" s="118"/>
      <c r="S16" s="118"/>
      <c r="T16" s="118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</row>
    <row r="17" spans="1:30" x14ac:dyDescent="0.25">
      <c r="A17" s="116" t="s">
        <v>63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5">
        <f t="shared" ref="L17:L25" si="1">IF(H17="A",1+IF(I17="Q1",0.3,IF(I17="Q2",0.2,IF(I17="Q3",0.1,IF(I17="Q4",0,"")))),IF(H17="B",0.6,IF(H17="C",0.4)))*IF(J17="Staro",IF(K17=1,1,IF(K17=2,1,IF(K17=3,1,IF(K17=4,0.75,IF(K17=5,0.5,IF(K17&gt;5,(1/K17),"")))))),IF(J17="Novo",IF(K17=1,1,IF(K17=2,1,IF(K17=3,1,IF(K17=4,1,IF(K17=5,0.75,IF(K17=6,0.5,IF(K17=7,0.25,IF(K17&gt;7,(1/K17),""))))))))))</f>
        <v>0</v>
      </c>
      <c r="M17" s="114"/>
      <c r="N17" s="114"/>
      <c r="O17" s="118"/>
      <c r="P17" s="118"/>
      <c r="Q17" s="118"/>
      <c r="R17" s="118"/>
      <c r="S17" s="118"/>
      <c r="T17" s="118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</row>
    <row r="18" spans="1:30" x14ac:dyDescent="0.25">
      <c r="A18" s="116" t="s">
        <v>64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>
        <f t="shared" si="1"/>
        <v>0</v>
      </c>
      <c r="M18" s="114"/>
      <c r="N18" s="114"/>
      <c r="O18" s="118"/>
      <c r="P18" s="118"/>
      <c r="Q18" s="118"/>
      <c r="R18" s="118"/>
      <c r="S18" s="118"/>
      <c r="T18" s="118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</row>
    <row r="19" spans="1:30" x14ac:dyDescent="0.25">
      <c r="A19" s="116" t="s">
        <v>65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5">
        <f t="shared" si="1"/>
        <v>0</v>
      </c>
      <c r="M19" s="114"/>
      <c r="N19" s="114"/>
      <c r="O19" s="118"/>
      <c r="P19" s="118"/>
      <c r="Q19" s="118"/>
      <c r="R19" s="118"/>
      <c r="S19" s="118"/>
      <c r="T19" s="118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</row>
    <row r="20" spans="1:30" x14ac:dyDescent="0.25">
      <c r="A20" s="116" t="s">
        <v>66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5">
        <f t="shared" si="1"/>
        <v>0</v>
      </c>
      <c r="M20" s="114"/>
      <c r="N20" s="114"/>
      <c r="O20" s="118"/>
      <c r="P20" s="118">
        <v>1</v>
      </c>
      <c r="Q20" s="118"/>
      <c r="R20" s="118"/>
      <c r="S20" s="118"/>
      <c r="T20" s="118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</row>
    <row r="21" spans="1:30" ht="15.6" customHeight="1" x14ac:dyDescent="0.25">
      <c r="A21" s="116" t="s">
        <v>67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5">
        <f t="shared" si="1"/>
        <v>0</v>
      </c>
      <c r="M21" s="114"/>
      <c r="N21" s="114"/>
      <c r="O21" s="118"/>
      <c r="P21" s="118">
        <v>0.6</v>
      </c>
      <c r="Q21" s="118"/>
      <c r="R21" s="118"/>
      <c r="S21" s="118"/>
      <c r="T21" s="118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</row>
    <row r="22" spans="1:30" x14ac:dyDescent="0.25">
      <c r="A22" s="116" t="s">
        <v>68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5">
        <f t="shared" si="1"/>
        <v>0</v>
      </c>
      <c r="M22" s="114"/>
      <c r="N22" s="114"/>
      <c r="O22" s="118"/>
      <c r="P22" s="118">
        <v>0.4</v>
      </c>
      <c r="Q22" s="118"/>
      <c r="R22" s="118"/>
      <c r="S22" s="118"/>
      <c r="T22" s="118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30" x14ac:dyDescent="0.25">
      <c r="A23" s="116" t="s">
        <v>82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5">
        <f t="shared" si="1"/>
        <v>0</v>
      </c>
      <c r="M23" s="114"/>
      <c r="N23" s="114"/>
      <c r="O23" s="118"/>
      <c r="P23" s="118"/>
      <c r="Q23" s="118"/>
      <c r="R23" s="118"/>
      <c r="S23" s="118"/>
      <c r="T23" s="118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30" x14ac:dyDescent="0.25">
      <c r="A24" s="116" t="s">
        <v>83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5">
        <f t="shared" si="1"/>
        <v>0</v>
      </c>
      <c r="M24" s="114"/>
      <c r="N24" s="114"/>
      <c r="O24" s="118"/>
      <c r="P24" s="118"/>
      <c r="Q24" s="118"/>
      <c r="R24" s="118"/>
      <c r="S24" s="118"/>
      <c r="T24" s="118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</row>
    <row r="25" spans="1:30" x14ac:dyDescent="0.25">
      <c r="A25" s="116" t="s">
        <v>208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5">
        <f t="shared" si="1"/>
        <v>0</v>
      </c>
      <c r="M25" s="114"/>
      <c r="N25" s="114"/>
      <c r="O25" s="118" t="s">
        <v>196</v>
      </c>
      <c r="P25" s="118" t="e">
        <f>IF(H3="A",1,IF(H3="B",0.6,IF(H3="C",0.4)))+IF(I3="Q1",0.3,IF(I3="Q2",0.2,IF(I3="Q3",0.1,IF(I3="Q4",0,""))))</f>
        <v>#VALUE!</v>
      </c>
      <c r="Q25" s="118"/>
      <c r="R25" s="118"/>
      <c r="S25" s="118"/>
      <c r="T25" s="118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</row>
    <row r="26" spans="1:30" ht="15.75" x14ac:dyDescent="0.25">
      <c r="A26" s="154" t="s">
        <v>190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6"/>
      <c r="L26" s="117" t="str">
        <f>IFERROR(IF(SUM(L16:L25)*0.75=0,"",SUM(L16:L25))*0.75,"")</f>
        <v/>
      </c>
      <c r="M26" s="114"/>
      <c r="N26" s="114"/>
      <c r="O26" s="118" t="s">
        <v>197</v>
      </c>
      <c r="P26" s="118" t="b">
        <f>IF(J3="Staro",IF(K3=1,1,IF(K3=2,1,IF(K3=3,1,IF(K3=4,0.75,IF(K3=5,0.5,IF(K3&gt;5,(1/K3),"")))))))</f>
        <v>0</v>
      </c>
      <c r="Q26" s="118"/>
      <c r="R26" s="118"/>
      <c r="S26" s="118"/>
      <c r="T26" s="118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</row>
    <row r="27" spans="1:30" ht="15.75" x14ac:dyDescent="0.25">
      <c r="A27" s="154" t="s">
        <v>191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6"/>
      <c r="L27" s="117" t="str">
        <f>IFERROR(IF(L13+L26*0.75=0,"",L13+L26),"")</f>
        <v/>
      </c>
      <c r="M27" s="114"/>
      <c r="N27" s="114"/>
      <c r="O27" s="118" t="s">
        <v>198</v>
      </c>
      <c r="P27" s="118"/>
      <c r="Q27" s="118"/>
      <c r="R27" s="118"/>
      <c r="S27" s="118"/>
      <c r="T27" s="118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</row>
    <row r="28" spans="1:30" x14ac:dyDescent="0.25">
      <c r="N28" s="118"/>
      <c r="O28" s="118"/>
      <c r="P28" s="118"/>
      <c r="Q28" s="118"/>
      <c r="R28" s="118"/>
      <c r="S28" s="118"/>
      <c r="T28" s="118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</row>
    <row r="29" spans="1:30" x14ac:dyDescent="0.25">
      <c r="N29" s="118"/>
      <c r="O29" s="118"/>
      <c r="P29" s="118" t="b">
        <f>IF(J3="Novo",IF(K3=1,1,IF(K3=2,1,IF(K3=3,1,IF(K3=4,1,IF(K3=5,0.75,IF(K3=6,0.5,IF(K3=7,0.25,IF(K3&gt;7,(1/K3),"")))))))))</f>
        <v>0</v>
      </c>
      <c r="Q29" s="118"/>
      <c r="R29" s="118"/>
      <c r="S29" s="118"/>
      <c r="T29" s="118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</row>
    <row r="30" spans="1:30" x14ac:dyDescent="0.25">
      <c r="N30" s="118"/>
      <c r="O30" s="118"/>
      <c r="P30" s="118"/>
      <c r="Q30" s="118"/>
      <c r="R30" s="118"/>
      <c r="S30" s="118"/>
      <c r="T30" s="118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</row>
    <row r="31" spans="1:30" x14ac:dyDescent="0.25">
      <c r="N31" s="118"/>
      <c r="O31" s="118"/>
      <c r="P31" s="118"/>
      <c r="Q31" s="118"/>
      <c r="R31" s="118"/>
      <c r="S31" s="118"/>
      <c r="T31" s="118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</row>
    <row r="32" spans="1:30" x14ac:dyDescent="0.25">
      <c r="N32" s="118"/>
      <c r="O32" s="118"/>
      <c r="P32" s="118">
        <f>IF(H3="A",1+IF(I3="Q1",0.3,IF(I3="Q2",0.2,IF(I3="Q3",0.1,IF(I3="Q4",0,"")))),IF(H3="B",0.6,IF(H3="C",0.4)))*IF(J3="Staro",IF(K3=1,1,IF(K3=2,1,IF(K3=3,1,IF(K3=4,0.75,IF(K3=5,0.5,IF(K3&gt;5,(1/K3),"")))))))</f>
        <v>0</v>
      </c>
      <c r="Q32" s="118"/>
      <c r="R32" s="118"/>
      <c r="S32" s="118"/>
      <c r="T32" s="118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</row>
    <row r="33" spans="14:30" x14ac:dyDescent="0.25">
      <c r="N33" s="118"/>
      <c r="O33" s="118"/>
      <c r="P33" s="118"/>
      <c r="Q33" s="118"/>
      <c r="R33" s="118"/>
      <c r="S33" s="118"/>
      <c r="T33" s="118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</row>
    <row r="34" spans="14:30" x14ac:dyDescent="0.25">
      <c r="N34" s="118"/>
      <c r="O34" s="118"/>
      <c r="P34" s="118"/>
      <c r="Q34" s="118"/>
      <c r="R34" s="118"/>
      <c r="S34" s="118"/>
      <c r="T34" s="118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</row>
    <row r="35" spans="14:30" x14ac:dyDescent="0.25"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</row>
  </sheetData>
  <sheetProtection algorithmName="SHA-512" hashValue="bPSygw5BcfPi84GXIfpPnAxxjtUdZJfJkJszCVTiAtmbxH9ffP85cAv++TcKHS8KSw3CP+9mxPjv3PcotZODKg==" saltValue="R1mh0ATcLTAE8+d3sv7uJA==" spinCount="100000" sheet="1" selectLockedCells="1"/>
  <mergeCells count="5">
    <mergeCell ref="A26:K26"/>
    <mergeCell ref="A27:K27"/>
    <mergeCell ref="A13:K13"/>
    <mergeCell ref="A14:N14"/>
    <mergeCell ref="A1:N1"/>
  </mergeCells>
  <conditionalFormatting sqref="B2 A3:M3 L13:M13 B4:M12">
    <cfRule type="cellIs" dxfId="28" priority="16" operator="equal">
      <formula>""</formula>
    </cfRule>
  </conditionalFormatting>
  <conditionalFormatting sqref="A5 A7 A9 A11">
    <cfRule type="cellIs" dxfId="27" priority="13" operator="equal">
      <formula>""</formula>
    </cfRule>
  </conditionalFormatting>
  <conditionalFormatting sqref="B15">
    <cfRule type="cellIs" dxfId="26" priority="12" operator="equal">
      <formula>""</formula>
    </cfRule>
  </conditionalFormatting>
  <conditionalFormatting sqref="A18 A20 A22 A24 A16:E16 B17:E25 M16:M25">
    <cfRule type="cellIs" dxfId="25" priority="11" operator="equal">
      <formula>""</formula>
    </cfRule>
  </conditionalFormatting>
  <conditionalFormatting sqref="L26:M26">
    <cfRule type="cellIs" dxfId="24" priority="7" operator="equal">
      <formula>""</formula>
    </cfRule>
  </conditionalFormatting>
  <conditionalFormatting sqref="L27:M27">
    <cfRule type="cellIs" dxfId="23" priority="6" operator="equal">
      <formula>""</formula>
    </cfRule>
  </conditionalFormatting>
  <conditionalFormatting sqref="F16:L25">
    <cfRule type="cellIs" dxfId="22" priority="5" operator="equal">
      <formula>""</formula>
    </cfRule>
  </conditionalFormatting>
  <conditionalFormatting sqref="N3:N13">
    <cfRule type="cellIs" dxfId="21" priority="4" operator="equal">
      <formula>""</formula>
    </cfRule>
  </conditionalFormatting>
  <conditionalFormatting sqref="N16:N25">
    <cfRule type="cellIs" dxfId="20" priority="3" operator="equal">
      <formula>""</formula>
    </cfRule>
  </conditionalFormatting>
  <conditionalFormatting sqref="N26">
    <cfRule type="cellIs" dxfId="19" priority="2" operator="equal">
      <formula>""</formula>
    </cfRule>
  </conditionalFormatting>
  <conditionalFormatting sqref="N27">
    <cfRule type="cellIs" dxfId="18" priority="1" operator="equal">
      <formula>""</formula>
    </cfRule>
  </conditionalFormatting>
  <dataValidations count="11">
    <dataValidation allowBlank="1" showErrorMessage="1" prompt="Za prelazak u novi red unutar ćelije stisnite Alt+Enter" sqref="A2:E12 F2:M2 L3:M13 A13:K13 A26:M27 G15 L16:L25"/>
    <dataValidation type="whole" allowBlank="1" showErrorMessage="1" prompt="Za prelazak u novi red unutar ćelije stisnite Alt+Enter" sqref="K16:K25 K3:K12">
      <formula1>1</formula1>
      <formula2>100</formula2>
    </dataValidation>
    <dataValidation type="list" allowBlank="1" showErrorMessage="1" prompt="Za prelazak u novi red unutar ćelije stisnite Alt+Enter" sqref="H3:H12 H16:H25">
      <formula1>$Q$2:$Q$6</formula1>
    </dataValidation>
    <dataValidation type="list" allowBlank="1" showErrorMessage="1" prompt="Za prelazak u novi red unutar ćelije stisnite Alt+Enter" sqref="F16:F25">
      <formula1>$S$2:$S$7</formula1>
    </dataValidation>
    <dataValidation allowBlank="1" showErrorMessage="1" sqref="A15:E25 M15:M25 F15 H15:L15"/>
    <dataValidation type="list" allowBlank="1" showErrorMessage="1" prompt="Za prelazak u novi red unutar ćelije stisnite Alt+Enter" sqref="I3:I12">
      <formula1>$P$1:$P$5</formula1>
    </dataValidation>
    <dataValidation type="list" allowBlank="1" showErrorMessage="1" prompt="Za prelazak u novi red unutar ćelije stisnite Alt+Enter" sqref="J3:J12 J16:J25">
      <formula1>$T$2:$T$4</formula1>
    </dataValidation>
    <dataValidation type="list" allowBlank="1" showErrorMessage="1" prompt="Za prelazak u novi red unutar ćelije stisnite Alt+Enter" sqref="I16:I25">
      <formula1>$P$2:$P$6</formula1>
    </dataValidation>
    <dataValidation type="list" allowBlank="1" showErrorMessage="1" prompt="Za prelazak u novi red unutar ćelije stisnite Alt+Enter" sqref="F3:F12">
      <formula1>$S$1:$S$7</formula1>
    </dataValidation>
    <dataValidation type="whole" allowBlank="1" showErrorMessage="1" prompt="Za prelazak u novi red unutar ćelije stisnite Alt+Enter" sqref="G3:G12">
      <formula1>1</formula1>
      <formula2>99999999999</formula2>
    </dataValidation>
    <dataValidation type="whole" allowBlank="1" showErrorMessage="1" prompt="Za prelazak u novi red unutar ćelije stisnite Alt+Enter" sqref="G16:G25">
      <formula1>1</formula1>
      <formula2>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23" sqref="A23:M33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65" t="s">
        <v>75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x14ac:dyDescent="0.25">
      <c r="A2" s="165" t="s">
        <v>109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15" customHeight="1" x14ac:dyDescent="0.2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x14ac:dyDescent="0.2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13" x14ac:dyDescent="0.2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x14ac:dyDescent="0.25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</row>
    <row r="7" spans="1:13" x14ac:dyDescent="0.25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</row>
    <row r="8" spans="1:13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</row>
    <row r="9" spans="1:13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</row>
    <row r="10" spans="1:13" x14ac:dyDescent="0.25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</row>
    <row r="11" spans="1:13" x14ac:dyDescent="0.25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x14ac:dyDescent="0.25">
      <c r="A12" s="209" t="s">
        <v>212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</row>
    <row r="13" spans="1:13" x14ac:dyDescent="0.25">
      <c r="A13" s="210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2"/>
    </row>
    <row r="14" spans="1:13" x14ac:dyDescent="0.25">
      <c r="A14" s="213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5"/>
    </row>
    <row r="15" spans="1:13" x14ac:dyDescent="0.25">
      <c r="A15" s="213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5"/>
    </row>
    <row r="16" spans="1:13" x14ac:dyDescent="0.25">
      <c r="A16" s="213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5"/>
    </row>
    <row r="17" spans="1:13" x14ac:dyDescent="0.25">
      <c r="A17" s="213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5"/>
    </row>
    <row r="18" spans="1:13" x14ac:dyDescent="0.25">
      <c r="A18" s="213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5"/>
    </row>
    <row r="19" spans="1:13" x14ac:dyDescent="0.25">
      <c r="A19" s="213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5"/>
    </row>
    <row r="20" spans="1:13" x14ac:dyDescent="0.25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5"/>
    </row>
    <row r="21" spans="1:13" ht="15" customHeight="1" x14ac:dyDescent="0.25">
      <c r="A21" s="216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8"/>
    </row>
    <row r="22" spans="1:13" x14ac:dyDescent="0.25">
      <c r="A22" s="165" t="s">
        <v>110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</row>
    <row r="23" spans="1:13" ht="15" customHeight="1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</row>
    <row r="24" spans="1:13" x14ac:dyDescent="0.25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</row>
    <row r="25" spans="1:13" x14ac:dyDescent="0.25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</row>
    <row r="26" spans="1:13" x14ac:dyDescent="0.25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</row>
    <row r="27" spans="1:13" x14ac:dyDescent="0.25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</row>
    <row r="28" spans="1:13" x14ac:dyDescent="0.25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</row>
    <row r="29" spans="1:13" ht="153" customHeight="1" x14ac:dyDescent="0.25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</row>
    <row r="30" spans="1:13" x14ac:dyDescent="0.25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</row>
    <row r="31" spans="1:13" x14ac:dyDescent="0.25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</row>
    <row r="32" spans="1:13" x14ac:dyDescent="0.25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</row>
    <row r="33" spans="1:27" x14ac:dyDescent="0.25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</row>
    <row r="34" spans="1:27" x14ac:dyDescent="0.25">
      <c r="A34" s="165" t="s">
        <v>111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</row>
    <row r="35" spans="1:27" x14ac:dyDescent="0.25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</row>
    <row r="36" spans="1:27" x14ac:dyDescent="0.25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AA36" s="107">
        <f>A35</f>
        <v>0</v>
      </c>
    </row>
    <row r="37" spans="1:27" x14ac:dyDescent="0.25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</row>
    <row r="38" spans="1:27" x14ac:dyDescent="0.25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</row>
    <row r="39" spans="1:27" x14ac:dyDescent="0.25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</row>
    <row r="40" spans="1:27" x14ac:dyDescent="0.25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</row>
    <row r="41" spans="1:27" x14ac:dyDescent="0.25">
      <c r="A41" s="166" t="s">
        <v>99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</row>
    <row r="42" spans="1:27" ht="15" customHeight="1" x14ac:dyDescent="0.25">
      <c r="A42" s="44" t="s">
        <v>58</v>
      </c>
      <c r="B42" s="162" t="s">
        <v>80</v>
      </c>
      <c r="C42" s="163"/>
      <c r="D42" s="163"/>
      <c r="E42" s="163"/>
      <c r="F42" s="164"/>
      <c r="G42" s="162" t="s">
        <v>81</v>
      </c>
      <c r="H42" s="163"/>
      <c r="I42" s="163"/>
      <c r="J42" s="163"/>
      <c r="K42" s="163"/>
      <c r="L42" s="163"/>
      <c r="M42" s="164"/>
    </row>
    <row r="43" spans="1:27" x14ac:dyDescent="0.25">
      <c r="A43" s="44" t="s">
        <v>59</v>
      </c>
      <c r="B43" s="162"/>
      <c r="C43" s="163"/>
      <c r="D43" s="163"/>
      <c r="E43" s="163"/>
      <c r="F43" s="164"/>
      <c r="G43" s="162"/>
      <c r="H43" s="163"/>
      <c r="I43" s="163"/>
      <c r="J43" s="163"/>
      <c r="K43" s="163"/>
      <c r="L43" s="163"/>
      <c r="M43" s="164"/>
    </row>
    <row r="44" spans="1:27" x14ac:dyDescent="0.25">
      <c r="A44" s="44" t="s">
        <v>63</v>
      </c>
      <c r="B44" s="162"/>
      <c r="C44" s="163"/>
      <c r="D44" s="163"/>
      <c r="E44" s="163"/>
      <c r="F44" s="164"/>
      <c r="G44" s="162"/>
      <c r="H44" s="163"/>
      <c r="I44" s="163"/>
      <c r="J44" s="163"/>
      <c r="K44" s="163"/>
      <c r="L44" s="163"/>
      <c r="M44" s="164"/>
    </row>
    <row r="45" spans="1:27" x14ac:dyDescent="0.25">
      <c r="A45" s="44" t="s">
        <v>64</v>
      </c>
      <c r="B45" s="162"/>
      <c r="C45" s="163"/>
      <c r="D45" s="163"/>
      <c r="E45" s="163"/>
      <c r="F45" s="164"/>
      <c r="G45" s="162"/>
      <c r="H45" s="163"/>
      <c r="I45" s="163"/>
      <c r="J45" s="163"/>
      <c r="K45" s="163"/>
      <c r="L45" s="163"/>
      <c r="M45" s="164"/>
    </row>
    <row r="46" spans="1:27" x14ac:dyDescent="0.25">
      <c r="A46" s="50" t="s">
        <v>65</v>
      </c>
      <c r="B46" s="162"/>
      <c r="C46" s="163"/>
      <c r="D46" s="163"/>
      <c r="E46" s="163"/>
      <c r="F46" s="164"/>
      <c r="G46" s="162"/>
      <c r="H46" s="163"/>
      <c r="I46" s="163"/>
      <c r="J46" s="163"/>
      <c r="K46" s="163"/>
      <c r="L46" s="163"/>
      <c r="M46" s="164"/>
    </row>
    <row r="47" spans="1:27" x14ac:dyDescent="0.25">
      <c r="A47" s="44" t="s">
        <v>66</v>
      </c>
      <c r="B47" s="162"/>
      <c r="C47" s="163"/>
      <c r="D47" s="163"/>
      <c r="E47" s="163"/>
      <c r="F47" s="164"/>
      <c r="G47" s="162"/>
      <c r="H47" s="163"/>
      <c r="I47" s="163"/>
      <c r="J47" s="163"/>
      <c r="K47" s="163"/>
      <c r="L47" s="163"/>
      <c r="M47" s="164"/>
    </row>
    <row r="48" spans="1:27" x14ac:dyDescent="0.25">
      <c r="A48" s="44" t="s">
        <v>67</v>
      </c>
      <c r="B48" s="162"/>
      <c r="C48" s="163"/>
      <c r="D48" s="163"/>
      <c r="E48" s="163"/>
      <c r="F48" s="164"/>
      <c r="G48" s="162"/>
      <c r="H48" s="163"/>
      <c r="I48" s="163"/>
      <c r="J48" s="163"/>
      <c r="K48" s="163"/>
      <c r="L48" s="163"/>
      <c r="M48" s="164"/>
    </row>
    <row r="49" spans="1:13" x14ac:dyDescent="0.25">
      <c r="A49" s="44" t="s">
        <v>68</v>
      </c>
      <c r="B49" s="162"/>
      <c r="C49" s="163"/>
      <c r="D49" s="163"/>
      <c r="E49" s="163"/>
      <c r="F49" s="164"/>
      <c r="G49" s="162"/>
      <c r="H49" s="163"/>
      <c r="I49" s="163"/>
      <c r="J49" s="163"/>
      <c r="K49" s="163"/>
      <c r="L49" s="163"/>
      <c r="M49" s="164"/>
    </row>
    <row r="50" spans="1:13" x14ac:dyDescent="0.25">
      <c r="A50" s="44" t="s">
        <v>82</v>
      </c>
      <c r="B50" s="162"/>
      <c r="C50" s="163"/>
      <c r="D50" s="163"/>
      <c r="E50" s="163"/>
      <c r="F50" s="164"/>
      <c r="G50" s="162"/>
      <c r="H50" s="163"/>
      <c r="I50" s="163"/>
      <c r="J50" s="163"/>
      <c r="K50" s="163"/>
      <c r="L50" s="163"/>
      <c r="M50" s="164"/>
    </row>
    <row r="51" spans="1:13" x14ac:dyDescent="0.25">
      <c r="A51" s="44" t="s">
        <v>83</v>
      </c>
      <c r="B51" s="162"/>
      <c r="C51" s="163"/>
      <c r="D51" s="163"/>
      <c r="E51" s="163"/>
      <c r="F51" s="164"/>
      <c r="G51" s="162"/>
      <c r="H51" s="163"/>
      <c r="I51" s="163"/>
      <c r="J51" s="163"/>
      <c r="K51" s="163"/>
      <c r="L51" s="163"/>
      <c r="M51" s="164"/>
    </row>
    <row r="52" spans="1:13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"/>
      <c r="K52" s="7"/>
      <c r="L52" s="7"/>
      <c r="M52" s="7"/>
    </row>
    <row r="53" spans="1:13" x14ac:dyDescent="0.25">
      <c r="A53" s="71"/>
      <c r="B53" s="71"/>
      <c r="C53" s="71"/>
      <c r="D53" s="72"/>
      <c r="E53" s="72"/>
      <c r="F53" s="72"/>
      <c r="G53" s="72"/>
      <c r="H53" s="73"/>
      <c r="I53" s="73"/>
      <c r="J53" s="7"/>
      <c r="K53" s="7"/>
      <c r="L53" s="7"/>
      <c r="M53" s="7"/>
    </row>
    <row r="54" spans="1:13" x14ac:dyDescent="0.25">
      <c r="A54" s="71"/>
      <c r="B54" s="71"/>
      <c r="C54" s="71"/>
      <c r="D54" s="72"/>
      <c r="E54" s="72"/>
      <c r="F54" s="72"/>
      <c r="G54" s="72"/>
      <c r="H54" s="73"/>
      <c r="I54" s="73"/>
      <c r="J54" s="7"/>
      <c r="K54" s="7"/>
      <c r="L54" s="7"/>
      <c r="M54" s="7"/>
    </row>
    <row r="55" spans="1:13" x14ac:dyDescent="0.25">
      <c r="A55" s="74"/>
      <c r="B55" s="74"/>
      <c r="C55" s="74"/>
      <c r="D55" s="74"/>
      <c r="E55" s="74"/>
      <c r="F55" s="74"/>
      <c r="G55" s="74"/>
      <c r="H55" s="75"/>
      <c r="I55" s="75"/>
      <c r="J55" s="7"/>
      <c r="K55" s="7"/>
      <c r="L55" s="7"/>
      <c r="M55" s="7"/>
    </row>
  </sheetData>
  <mergeCells count="30">
    <mergeCell ref="B49:F49"/>
    <mergeCell ref="G49:M49"/>
    <mergeCell ref="B50:F50"/>
    <mergeCell ref="G50:M50"/>
    <mergeCell ref="B51:F51"/>
    <mergeCell ref="G51:M51"/>
    <mergeCell ref="B46:F46"/>
    <mergeCell ref="G46:M46"/>
    <mergeCell ref="B47:F47"/>
    <mergeCell ref="G47:M47"/>
    <mergeCell ref="B48:F48"/>
    <mergeCell ref="G48:M48"/>
    <mergeCell ref="B43:F43"/>
    <mergeCell ref="G43:M43"/>
    <mergeCell ref="B44:F44"/>
    <mergeCell ref="G44:M44"/>
    <mergeCell ref="B45:F45"/>
    <mergeCell ref="G45:M45"/>
    <mergeCell ref="A23:M33"/>
    <mergeCell ref="A34:M34"/>
    <mergeCell ref="A35:M40"/>
    <mergeCell ref="A41:M41"/>
    <mergeCell ref="B42:F42"/>
    <mergeCell ref="G42:M42"/>
    <mergeCell ref="A1:M1"/>
    <mergeCell ref="A2:M2"/>
    <mergeCell ref="A3:M11"/>
    <mergeCell ref="A12:M12"/>
    <mergeCell ref="A13:M21"/>
    <mergeCell ref="A22:M22"/>
  </mergeCells>
  <conditionalFormatting sqref="A3">
    <cfRule type="cellIs" dxfId="7" priority="6" operator="equal">
      <formula>""</formula>
    </cfRule>
  </conditionalFormatting>
  <conditionalFormatting sqref="A3">
    <cfRule type="cellIs" dxfId="6" priority="5" operator="equal">
      <formula>""</formula>
    </cfRule>
  </conditionalFormatting>
  <conditionalFormatting sqref="A23">
    <cfRule type="cellIs" dxfId="5" priority="4" operator="equal">
      <formula>""</formula>
    </cfRule>
  </conditionalFormatting>
  <conditionalFormatting sqref="A23">
    <cfRule type="cellIs" dxfId="4" priority="3" operator="equal">
      <formula>""</formula>
    </cfRule>
  </conditionalFormatting>
  <conditionalFormatting sqref="A35">
    <cfRule type="cellIs" dxfId="3" priority="2" operator="equal">
      <formula>""</formula>
    </cfRule>
  </conditionalFormatting>
  <conditionalFormatting sqref="A35">
    <cfRule type="cellIs" dxfId="2" priority="1" operator="equal">
      <formula>""</formula>
    </cfRule>
  </conditionalFormatting>
  <dataValidations count="3">
    <dataValidation allowBlank="1" sqref="H55:I55 A52:I54 A55"/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topLeftCell="A22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68" t="s">
        <v>117</v>
      </c>
      <c r="B1" s="169"/>
      <c r="C1" s="169"/>
      <c r="D1" s="169"/>
      <c r="E1" s="169"/>
      <c r="F1" s="170"/>
    </row>
    <row r="2" spans="1:6" ht="17.25" customHeight="1" x14ac:dyDescent="0.25">
      <c r="A2" s="171" t="s">
        <v>79</v>
      </c>
      <c r="B2" s="171"/>
      <c r="C2" s="171"/>
      <c r="D2" s="172" t="s">
        <v>15</v>
      </c>
      <c r="E2" s="172"/>
      <c r="F2" s="23">
        <f>SUM(F8:F46)</f>
        <v>0</v>
      </c>
    </row>
    <row r="3" spans="1:6" ht="17.25" customHeight="1" x14ac:dyDescent="0.25">
      <c r="A3" s="171"/>
      <c r="B3" s="171"/>
      <c r="C3" s="171"/>
      <c r="D3" s="173" t="s">
        <v>10</v>
      </c>
      <c r="E3" s="174"/>
      <c r="F3" s="20">
        <f>SUMIF(B$8:B$46,D3,F$8:F$46)</f>
        <v>0</v>
      </c>
    </row>
    <row r="4" spans="1:6" ht="17.25" customHeight="1" x14ac:dyDescent="0.25">
      <c r="A4" s="171"/>
      <c r="B4" s="171"/>
      <c r="C4" s="171"/>
      <c r="D4" s="173" t="s">
        <v>76</v>
      </c>
      <c r="E4" s="174"/>
      <c r="F4" s="20">
        <f>SUMIF(B$8:B$46,D4,F$8:F$46)</f>
        <v>0</v>
      </c>
    </row>
    <row r="5" spans="1:6" ht="17.25" customHeight="1" x14ac:dyDescent="0.25">
      <c r="A5" s="171"/>
      <c r="B5" s="171"/>
      <c r="C5" s="171"/>
      <c r="D5" s="173" t="s">
        <v>77</v>
      </c>
      <c r="E5" s="174"/>
      <c r="F5" s="20">
        <f>SUMIF(B$8:B$46,D5,F$8:F$46)</f>
        <v>0</v>
      </c>
    </row>
    <row r="6" spans="1:6" ht="17.25" customHeight="1" x14ac:dyDescent="0.25">
      <c r="A6" s="171"/>
      <c r="B6" s="171"/>
      <c r="C6" s="171"/>
      <c r="D6" s="173" t="s">
        <v>78</v>
      </c>
      <c r="E6" s="174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75" t="s">
        <v>113</v>
      </c>
      <c r="D7" s="176"/>
      <c r="E7" s="177"/>
      <c r="F7" s="16" t="s">
        <v>2</v>
      </c>
    </row>
    <row r="8" spans="1:6" s="14" customFormat="1" x14ac:dyDescent="0.25">
      <c r="A8" s="21"/>
      <c r="B8" s="12"/>
      <c r="C8" s="123"/>
      <c r="D8" s="124"/>
      <c r="E8" s="153"/>
      <c r="F8" s="13"/>
    </row>
    <row r="9" spans="1:6" s="14" customFormat="1" x14ac:dyDescent="0.25">
      <c r="A9" s="21"/>
      <c r="B9" s="12"/>
      <c r="C9" s="123"/>
      <c r="D9" s="124"/>
      <c r="E9" s="153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23"/>
      <c r="D10" s="124"/>
      <c r="E10" s="153"/>
      <c r="F10" s="112"/>
    </row>
    <row r="11" spans="1:6" s="14" customFormat="1" x14ac:dyDescent="0.25">
      <c r="A11" s="21" t="str">
        <f t="shared" si="0"/>
        <v/>
      </c>
      <c r="B11" s="12"/>
      <c r="C11" s="123"/>
      <c r="D11" s="124"/>
      <c r="E11" s="153"/>
      <c r="F11" s="112"/>
    </row>
    <row r="12" spans="1:6" s="14" customFormat="1" x14ac:dyDescent="0.25">
      <c r="A12" s="21" t="str">
        <f t="shared" si="0"/>
        <v/>
      </c>
      <c r="B12" s="12"/>
      <c r="C12" s="123"/>
      <c r="D12" s="124"/>
      <c r="E12" s="153"/>
      <c r="F12" s="112"/>
    </row>
    <row r="13" spans="1:6" s="14" customFormat="1" x14ac:dyDescent="0.25">
      <c r="A13" s="21" t="str">
        <f t="shared" si="0"/>
        <v/>
      </c>
      <c r="B13" s="12"/>
      <c r="C13" s="123"/>
      <c r="D13" s="124"/>
      <c r="E13" s="153"/>
      <c r="F13" s="112"/>
    </row>
    <row r="14" spans="1:6" s="14" customFormat="1" x14ac:dyDescent="0.25">
      <c r="A14" s="21" t="str">
        <f t="shared" si="0"/>
        <v/>
      </c>
      <c r="B14" s="12"/>
      <c r="C14" s="123"/>
      <c r="D14" s="124"/>
      <c r="E14" s="153"/>
      <c r="F14" s="112"/>
    </row>
    <row r="15" spans="1:6" s="14" customFormat="1" x14ac:dyDescent="0.25">
      <c r="A15" s="21" t="str">
        <f t="shared" si="0"/>
        <v/>
      </c>
      <c r="B15" s="12"/>
      <c r="C15" s="123"/>
      <c r="D15" s="124"/>
      <c r="E15" s="153"/>
      <c r="F15" s="112"/>
    </row>
    <row r="16" spans="1:6" s="14" customFormat="1" x14ac:dyDescent="0.25">
      <c r="A16" s="21" t="str">
        <f t="shared" si="0"/>
        <v/>
      </c>
      <c r="B16" s="12"/>
      <c r="C16" s="123"/>
      <c r="D16" s="124"/>
      <c r="E16" s="153"/>
      <c r="F16" s="112"/>
    </row>
    <row r="17" spans="1:6" s="14" customFormat="1" x14ac:dyDescent="0.25">
      <c r="A17" s="21" t="str">
        <f t="shared" si="0"/>
        <v/>
      </c>
      <c r="B17" s="12"/>
      <c r="C17" s="123"/>
      <c r="D17" s="124"/>
      <c r="E17" s="153"/>
      <c r="F17" s="112"/>
    </row>
    <row r="18" spans="1:6" s="14" customFormat="1" x14ac:dyDescent="0.25">
      <c r="A18" s="21" t="str">
        <f t="shared" si="0"/>
        <v/>
      </c>
      <c r="B18" s="12"/>
      <c r="C18" s="123"/>
      <c r="D18" s="124"/>
      <c r="E18" s="153"/>
      <c r="F18" s="112"/>
    </row>
    <row r="19" spans="1:6" s="14" customFormat="1" x14ac:dyDescent="0.25">
      <c r="A19" s="21" t="str">
        <f t="shared" si="0"/>
        <v/>
      </c>
      <c r="B19" s="12"/>
      <c r="C19" s="123"/>
      <c r="D19" s="124"/>
      <c r="E19" s="153"/>
      <c r="F19" s="112"/>
    </row>
    <row r="20" spans="1:6" s="14" customFormat="1" x14ac:dyDescent="0.25">
      <c r="A20" s="21" t="str">
        <f t="shared" si="0"/>
        <v/>
      </c>
      <c r="B20" s="12"/>
      <c r="C20" s="123"/>
      <c r="D20" s="124"/>
      <c r="E20" s="153"/>
      <c r="F20" s="13"/>
    </row>
    <row r="21" spans="1:6" s="14" customFormat="1" x14ac:dyDescent="0.25">
      <c r="A21" s="21" t="str">
        <f t="shared" si="0"/>
        <v/>
      </c>
      <c r="B21" s="12"/>
      <c r="C21" s="123"/>
      <c r="D21" s="124"/>
      <c r="E21" s="153"/>
      <c r="F21" s="13"/>
    </row>
    <row r="22" spans="1:6" s="14" customFormat="1" x14ac:dyDescent="0.25">
      <c r="A22" s="21" t="str">
        <f t="shared" si="0"/>
        <v/>
      </c>
      <c r="B22" s="12"/>
      <c r="C22" s="123"/>
      <c r="D22" s="124"/>
      <c r="E22" s="153"/>
      <c r="F22" s="13"/>
    </row>
    <row r="23" spans="1:6" s="14" customFormat="1" x14ac:dyDescent="0.25">
      <c r="A23" s="21" t="str">
        <f t="shared" si="0"/>
        <v/>
      </c>
      <c r="B23" s="12"/>
      <c r="C23" s="123"/>
      <c r="D23" s="124"/>
      <c r="E23" s="153"/>
      <c r="F23" s="13"/>
    </row>
    <row r="24" spans="1:6" s="14" customFormat="1" x14ac:dyDescent="0.25">
      <c r="A24" s="21" t="str">
        <f t="shared" si="0"/>
        <v/>
      </c>
      <c r="B24" s="12"/>
      <c r="C24" s="123"/>
      <c r="D24" s="124"/>
      <c r="E24" s="153"/>
      <c r="F24" s="13"/>
    </row>
    <row r="25" spans="1:6" s="14" customFormat="1" x14ac:dyDescent="0.25">
      <c r="A25" s="21" t="str">
        <f t="shared" si="0"/>
        <v/>
      </c>
      <c r="B25" s="12"/>
      <c r="C25" s="123"/>
      <c r="D25" s="124"/>
      <c r="E25" s="153"/>
      <c r="F25" s="13"/>
    </row>
    <row r="26" spans="1:6" s="14" customFormat="1" x14ac:dyDescent="0.25">
      <c r="A26" s="21" t="str">
        <f t="shared" si="0"/>
        <v/>
      </c>
      <c r="B26" s="12"/>
      <c r="C26" s="123"/>
      <c r="D26" s="124"/>
      <c r="E26" s="153"/>
      <c r="F26" s="13"/>
    </row>
    <row r="27" spans="1:6" s="14" customFormat="1" x14ac:dyDescent="0.25">
      <c r="A27" s="21" t="str">
        <f t="shared" si="0"/>
        <v/>
      </c>
      <c r="B27" s="12"/>
      <c r="C27" s="123"/>
      <c r="D27" s="124"/>
      <c r="E27" s="153"/>
      <c r="F27" s="13"/>
    </row>
    <row r="28" spans="1:6" s="14" customFormat="1" x14ac:dyDescent="0.25">
      <c r="A28" s="21" t="str">
        <f t="shared" si="0"/>
        <v/>
      </c>
      <c r="B28" s="12"/>
      <c r="C28" s="123"/>
      <c r="D28" s="124"/>
      <c r="E28" s="153"/>
      <c r="F28" s="13"/>
    </row>
    <row r="29" spans="1:6" s="14" customFormat="1" x14ac:dyDescent="0.25">
      <c r="A29" s="21" t="str">
        <f t="shared" si="0"/>
        <v/>
      </c>
      <c r="B29" s="12"/>
      <c r="C29" s="123"/>
      <c r="D29" s="124"/>
      <c r="E29" s="153"/>
      <c r="F29" s="13"/>
    </row>
    <row r="30" spans="1:6" s="14" customFormat="1" x14ac:dyDescent="0.25">
      <c r="A30" s="21" t="str">
        <f t="shared" si="0"/>
        <v/>
      </c>
      <c r="B30" s="12"/>
      <c r="C30" s="123"/>
      <c r="D30" s="124"/>
      <c r="E30" s="153"/>
      <c r="F30" s="13"/>
    </row>
    <row r="31" spans="1:6" s="14" customFormat="1" x14ac:dyDescent="0.25">
      <c r="A31" s="21" t="str">
        <f t="shared" si="0"/>
        <v/>
      </c>
      <c r="B31" s="12"/>
      <c r="C31" s="123"/>
      <c r="D31" s="124"/>
      <c r="E31" s="153"/>
      <c r="F31" s="13"/>
    </row>
    <row r="32" spans="1:6" s="14" customFormat="1" x14ac:dyDescent="0.25">
      <c r="A32" s="21" t="str">
        <f t="shared" si="0"/>
        <v/>
      </c>
      <c r="B32" s="12"/>
      <c r="C32" s="123"/>
      <c r="D32" s="124"/>
      <c r="E32" s="153"/>
      <c r="F32" s="13"/>
    </row>
    <row r="33" spans="1:6" s="14" customFormat="1" x14ac:dyDescent="0.25">
      <c r="A33" s="21" t="str">
        <f t="shared" si="0"/>
        <v/>
      </c>
      <c r="B33" s="12"/>
      <c r="C33" s="123"/>
      <c r="D33" s="124"/>
      <c r="E33" s="153"/>
      <c r="F33" s="13"/>
    </row>
    <row r="34" spans="1:6" s="14" customFormat="1" x14ac:dyDescent="0.25">
      <c r="A34" s="21" t="str">
        <f t="shared" si="0"/>
        <v/>
      </c>
      <c r="B34" s="12"/>
      <c r="C34" s="123"/>
      <c r="D34" s="124"/>
      <c r="E34" s="153"/>
      <c r="F34" s="13"/>
    </row>
    <row r="35" spans="1:6" s="14" customFormat="1" x14ac:dyDescent="0.25">
      <c r="A35" s="21" t="str">
        <f t="shared" si="0"/>
        <v/>
      </c>
      <c r="B35" s="12"/>
      <c r="C35" s="123"/>
      <c r="D35" s="124"/>
      <c r="E35" s="153"/>
      <c r="F35" s="13"/>
    </row>
    <row r="36" spans="1:6" s="14" customFormat="1" x14ac:dyDescent="0.25">
      <c r="A36" s="21" t="str">
        <f t="shared" si="0"/>
        <v/>
      </c>
      <c r="B36" s="12"/>
      <c r="C36" s="123"/>
      <c r="D36" s="124"/>
      <c r="E36" s="153"/>
      <c r="F36" s="13"/>
    </row>
    <row r="37" spans="1:6" s="14" customFormat="1" x14ac:dyDescent="0.25">
      <c r="A37" s="21" t="str">
        <f t="shared" si="0"/>
        <v/>
      </c>
      <c r="B37" s="12"/>
      <c r="C37" s="123"/>
      <c r="D37" s="124"/>
      <c r="E37" s="153"/>
      <c r="F37" s="13"/>
    </row>
    <row r="38" spans="1:6" s="14" customFormat="1" x14ac:dyDescent="0.25">
      <c r="A38" s="21" t="str">
        <f t="shared" si="0"/>
        <v/>
      </c>
      <c r="B38" s="12"/>
      <c r="C38" s="123"/>
      <c r="D38" s="124"/>
      <c r="E38" s="153"/>
      <c r="F38" s="13"/>
    </row>
    <row r="39" spans="1:6" s="14" customFormat="1" x14ac:dyDescent="0.25">
      <c r="A39" s="21" t="str">
        <f t="shared" si="0"/>
        <v/>
      </c>
      <c r="B39" s="12"/>
      <c r="C39" s="123"/>
      <c r="D39" s="124"/>
      <c r="E39" s="153"/>
      <c r="F39" s="13"/>
    </row>
    <row r="40" spans="1:6" s="14" customFormat="1" x14ac:dyDescent="0.25">
      <c r="A40" s="21" t="str">
        <f t="shared" si="0"/>
        <v/>
      </c>
      <c r="B40" s="12"/>
      <c r="C40" s="123"/>
      <c r="D40" s="124"/>
      <c r="E40" s="153"/>
      <c r="F40" s="13"/>
    </row>
    <row r="41" spans="1:6" s="14" customFormat="1" x14ac:dyDescent="0.25">
      <c r="A41" s="21" t="str">
        <f t="shared" si="0"/>
        <v/>
      </c>
      <c r="B41" s="12"/>
      <c r="C41" s="123"/>
      <c r="D41" s="124"/>
      <c r="E41" s="153"/>
      <c r="F41" s="13"/>
    </row>
    <row r="42" spans="1:6" s="14" customFormat="1" x14ac:dyDescent="0.25">
      <c r="A42" s="21" t="str">
        <f t="shared" si="0"/>
        <v/>
      </c>
      <c r="B42" s="12"/>
      <c r="C42" s="123"/>
      <c r="D42" s="124"/>
      <c r="E42" s="153"/>
      <c r="F42" s="13"/>
    </row>
    <row r="43" spans="1:6" s="14" customFormat="1" x14ac:dyDescent="0.25">
      <c r="A43" s="21" t="str">
        <f t="shared" si="0"/>
        <v/>
      </c>
      <c r="B43" s="12"/>
      <c r="C43" s="123"/>
      <c r="D43" s="124"/>
      <c r="E43" s="153"/>
      <c r="F43" s="13"/>
    </row>
    <row r="44" spans="1:6" s="14" customFormat="1" x14ac:dyDescent="0.25">
      <c r="A44" s="21" t="str">
        <f t="shared" si="0"/>
        <v/>
      </c>
      <c r="B44" s="12"/>
      <c r="C44" s="123"/>
      <c r="D44" s="124"/>
      <c r="E44" s="153"/>
      <c r="F44" s="13"/>
    </row>
    <row r="45" spans="1:6" s="14" customFormat="1" x14ac:dyDescent="0.25">
      <c r="A45" s="21" t="str">
        <f t="shared" si="0"/>
        <v/>
      </c>
      <c r="B45" s="12"/>
      <c r="C45" s="123"/>
      <c r="D45" s="124"/>
      <c r="E45" s="153"/>
      <c r="F45" s="13"/>
    </row>
    <row r="46" spans="1:6" s="14" customFormat="1" x14ac:dyDescent="0.25">
      <c r="A46" s="21" t="str">
        <f t="shared" si="0"/>
        <v/>
      </c>
      <c r="B46" s="12"/>
      <c r="C46" s="123"/>
      <c r="D46" s="124"/>
      <c r="E46" s="153"/>
      <c r="F46" s="13"/>
    </row>
    <row r="48" spans="1:6" x14ac:dyDescent="0.25">
      <c r="A48" s="178"/>
      <c r="B48" s="178"/>
      <c r="E48" s="179"/>
      <c r="F48" s="179"/>
    </row>
    <row r="50" spans="3:4" x14ac:dyDescent="0.25">
      <c r="C50" s="180"/>
      <c r="D50" s="180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7" priority="3">
      <formula>AND(F8&lt;&gt;"",B8="")</formula>
    </cfRule>
  </conditionalFormatting>
  <conditionalFormatting sqref="C8:C46">
    <cfRule type="expression" dxfId="16" priority="2">
      <formula>AND(F8&lt;&gt;"",C8="")</formula>
    </cfRule>
  </conditionalFormatting>
  <conditionalFormatting sqref="F10:F19">
    <cfRule type="expression" dxfId="15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opLeftCell="A19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186" t="s">
        <v>129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x14ac:dyDescent="0.25">
      <c r="A2" s="188" t="s">
        <v>88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ht="25.5" x14ac:dyDescent="0.25">
      <c r="A3" s="53" t="s">
        <v>41</v>
      </c>
      <c r="B3" s="54" t="s">
        <v>87</v>
      </c>
      <c r="C3" s="55" t="s">
        <v>89</v>
      </c>
      <c r="D3" s="56"/>
      <c r="E3" s="56"/>
      <c r="F3" s="56"/>
      <c r="G3" s="56"/>
      <c r="H3" s="55" t="s">
        <v>100</v>
      </c>
      <c r="I3" s="55" t="s">
        <v>102</v>
      </c>
      <c r="J3" s="55" t="s">
        <v>101</v>
      </c>
    </row>
    <row r="4" spans="1:10" x14ac:dyDescent="0.25">
      <c r="A4" s="58">
        <v>1</v>
      </c>
      <c r="B4" s="61" t="s">
        <v>90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91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92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93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82" t="s">
        <v>98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ht="25.5" x14ac:dyDescent="0.25">
      <c r="A9" s="55" t="s">
        <v>41</v>
      </c>
      <c r="B9" s="54" t="s">
        <v>87</v>
      </c>
      <c r="C9" s="55" t="s">
        <v>89</v>
      </c>
      <c r="D9" s="57"/>
      <c r="E9" s="57"/>
      <c r="F9" s="57"/>
      <c r="G9" s="57"/>
      <c r="H9" s="55" t="s">
        <v>100</v>
      </c>
      <c r="I9" s="55" t="s">
        <v>102</v>
      </c>
      <c r="J9" s="55" t="s">
        <v>101</v>
      </c>
    </row>
    <row r="10" spans="1:10" x14ac:dyDescent="0.25">
      <c r="A10" s="58">
        <v>1</v>
      </c>
      <c r="B10" s="61" t="s">
        <v>90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91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92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93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84" t="s">
        <v>103</v>
      </c>
      <c r="B14" s="185"/>
      <c r="C14" s="185"/>
      <c r="D14" s="185"/>
      <c r="E14" s="185"/>
      <c r="F14" s="185"/>
      <c r="G14" s="185"/>
      <c r="H14" s="185"/>
      <c r="I14" s="185"/>
      <c r="J14" s="185"/>
    </row>
    <row r="15" spans="1:10" ht="25.5" x14ac:dyDescent="0.25">
      <c r="A15" s="55" t="s">
        <v>41</v>
      </c>
      <c r="B15" s="54" t="s">
        <v>87</v>
      </c>
      <c r="C15" s="55" t="s">
        <v>89</v>
      </c>
      <c r="D15" s="57"/>
      <c r="E15" s="57"/>
      <c r="F15" s="57"/>
      <c r="G15" s="57"/>
      <c r="H15" s="55" t="s">
        <v>100</v>
      </c>
      <c r="I15" s="55" t="s">
        <v>102</v>
      </c>
      <c r="J15" s="55" t="s">
        <v>101</v>
      </c>
    </row>
    <row r="16" spans="1:10" x14ac:dyDescent="0.25">
      <c r="A16" s="58">
        <v>1</v>
      </c>
      <c r="B16" s="61" t="s">
        <v>90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91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92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93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84" t="s">
        <v>104</v>
      </c>
      <c r="B20" s="185"/>
      <c r="C20" s="185"/>
      <c r="D20" s="185"/>
      <c r="E20" s="185"/>
      <c r="F20" s="185"/>
      <c r="G20" s="185"/>
      <c r="H20" s="185"/>
      <c r="I20" s="185"/>
      <c r="J20" s="185"/>
    </row>
    <row r="21" spans="1:10" ht="25.5" x14ac:dyDescent="0.25">
      <c r="A21" s="55" t="s">
        <v>41</v>
      </c>
      <c r="B21" s="54" t="s">
        <v>87</v>
      </c>
      <c r="C21" s="55" t="s">
        <v>89</v>
      </c>
      <c r="D21" s="57"/>
      <c r="E21" s="57"/>
      <c r="F21" s="57"/>
      <c r="G21" s="57"/>
      <c r="H21" s="55" t="s">
        <v>100</v>
      </c>
      <c r="I21" s="55" t="s">
        <v>102</v>
      </c>
      <c r="J21" s="55" t="s">
        <v>101</v>
      </c>
    </row>
    <row r="22" spans="1:10" x14ac:dyDescent="0.25">
      <c r="A22" s="58">
        <v>1</v>
      </c>
      <c r="B22" s="61" t="s">
        <v>90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91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92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93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81" t="s">
        <v>105</v>
      </c>
      <c r="B26" s="181"/>
      <c r="C26" s="181"/>
      <c r="D26" s="181"/>
      <c r="E26" s="181"/>
      <c r="F26" s="181"/>
      <c r="G26" s="181"/>
      <c r="H26" s="181"/>
      <c r="I26" s="181"/>
      <c r="J26" s="181"/>
    </row>
    <row r="27" spans="1:10" ht="25.5" x14ac:dyDescent="0.25">
      <c r="A27" s="62" t="s">
        <v>41</v>
      </c>
      <c r="B27" s="63" t="s">
        <v>87</v>
      </c>
      <c r="C27" s="62" t="s">
        <v>89</v>
      </c>
      <c r="D27" s="57"/>
      <c r="E27" s="57"/>
      <c r="F27" s="57"/>
      <c r="G27" s="57"/>
      <c r="H27" s="62" t="s">
        <v>100</v>
      </c>
      <c r="I27" s="62" t="s">
        <v>102</v>
      </c>
      <c r="J27" s="62" t="s">
        <v>101</v>
      </c>
    </row>
    <row r="28" spans="1:10" x14ac:dyDescent="0.25">
      <c r="A28" s="58">
        <v>1</v>
      </c>
      <c r="B28" s="61" t="s">
        <v>90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91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92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93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81" t="s">
        <v>106</v>
      </c>
      <c r="B32" s="181"/>
      <c r="C32" s="181"/>
      <c r="D32" s="181"/>
      <c r="E32" s="181"/>
      <c r="F32" s="181"/>
      <c r="G32" s="181"/>
      <c r="H32" s="181"/>
      <c r="I32" s="181"/>
      <c r="J32" s="181"/>
    </row>
    <row r="33" spans="1:10" ht="25.5" x14ac:dyDescent="0.25">
      <c r="A33" s="62" t="s">
        <v>41</v>
      </c>
      <c r="B33" s="63" t="s">
        <v>87</v>
      </c>
      <c r="C33" s="62" t="s">
        <v>89</v>
      </c>
      <c r="D33" s="57"/>
      <c r="E33" s="57"/>
      <c r="F33" s="57"/>
      <c r="G33" s="57"/>
      <c r="H33" s="62" t="s">
        <v>100</v>
      </c>
      <c r="I33" s="62" t="s">
        <v>102</v>
      </c>
      <c r="J33" s="62" t="s">
        <v>101</v>
      </c>
    </row>
    <row r="34" spans="1:10" x14ac:dyDescent="0.25">
      <c r="A34" s="58">
        <v>1</v>
      </c>
      <c r="B34" s="61" t="s">
        <v>90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91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92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93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81" t="s">
        <v>107</v>
      </c>
      <c r="B38" s="181"/>
      <c r="C38" s="181"/>
      <c r="D38" s="181"/>
      <c r="E38" s="181"/>
      <c r="F38" s="181"/>
      <c r="G38" s="181"/>
      <c r="H38" s="181"/>
      <c r="I38" s="181"/>
      <c r="J38" s="181"/>
    </row>
    <row r="39" spans="1:10" ht="25.5" x14ac:dyDescent="0.25">
      <c r="A39" s="62" t="s">
        <v>41</v>
      </c>
      <c r="B39" s="63" t="s">
        <v>87</v>
      </c>
      <c r="C39" s="62" t="s">
        <v>89</v>
      </c>
      <c r="D39" s="57"/>
      <c r="E39" s="57"/>
      <c r="F39" s="57"/>
      <c r="G39" s="57"/>
      <c r="H39" s="62" t="s">
        <v>100</v>
      </c>
      <c r="I39" s="62" t="s">
        <v>102</v>
      </c>
      <c r="J39" s="62" t="s">
        <v>101</v>
      </c>
    </row>
    <row r="40" spans="1:10" x14ac:dyDescent="0.25">
      <c r="A40" s="58">
        <v>1</v>
      </c>
      <c r="B40" s="61" t="s">
        <v>90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91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92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93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81" t="s">
        <v>108</v>
      </c>
      <c r="B44" s="181"/>
      <c r="C44" s="181"/>
      <c r="D44" s="181"/>
      <c r="E44" s="181"/>
      <c r="F44" s="181"/>
      <c r="G44" s="181"/>
      <c r="H44" s="181"/>
      <c r="I44" s="181"/>
      <c r="J44" s="181"/>
    </row>
    <row r="45" spans="1:10" ht="25.5" x14ac:dyDescent="0.25">
      <c r="A45" s="62" t="s">
        <v>41</v>
      </c>
      <c r="B45" s="63" t="s">
        <v>87</v>
      </c>
      <c r="C45" s="62" t="s">
        <v>89</v>
      </c>
      <c r="D45" s="57"/>
      <c r="E45" s="57"/>
      <c r="F45" s="57"/>
      <c r="G45" s="57"/>
      <c r="H45" s="62" t="s">
        <v>100</v>
      </c>
      <c r="I45" s="62" t="s">
        <v>102</v>
      </c>
      <c r="J45" s="62" t="s">
        <v>101</v>
      </c>
    </row>
    <row r="46" spans="1:10" x14ac:dyDescent="0.25">
      <c r="A46" s="58">
        <v>1</v>
      </c>
      <c r="B46" s="61" t="s">
        <v>90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91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92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93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14" priority="25" operator="equal">
      <formula>""</formula>
    </cfRule>
  </conditionalFormatting>
  <conditionalFormatting sqref="A20:C20">
    <cfRule type="cellIs" dxfId="13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22" sqref="F22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94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1" t="s">
        <v>130</v>
      </c>
      <c r="B2" s="82">
        <v>59624928052</v>
      </c>
      <c r="C2" s="82" t="s">
        <v>119</v>
      </c>
      <c r="D2" s="6">
        <v>42000</v>
      </c>
      <c r="E2" s="6" t="s">
        <v>8</v>
      </c>
      <c r="F2" s="46" t="s">
        <v>122</v>
      </c>
      <c r="H2" s="2" t="s">
        <v>10</v>
      </c>
      <c r="J2" s="22" t="s">
        <v>14</v>
      </c>
      <c r="K2" t="s">
        <v>24</v>
      </c>
      <c r="M2" t="s">
        <v>95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1" t="s">
        <v>169</v>
      </c>
      <c r="B3" s="82">
        <v>59624928052</v>
      </c>
      <c r="C3" s="82" t="s">
        <v>119</v>
      </c>
      <c r="D3" s="6">
        <v>42000</v>
      </c>
      <c r="E3" s="6" t="s">
        <v>8</v>
      </c>
      <c r="F3" s="46" t="s">
        <v>123</v>
      </c>
      <c r="H3" s="2" t="s">
        <v>76</v>
      </c>
      <c r="J3" s="22" t="s">
        <v>13</v>
      </c>
      <c r="K3" s="19" t="s">
        <v>74</v>
      </c>
      <c r="M3" t="s">
        <v>96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1" t="s">
        <v>131</v>
      </c>
      <c r="B4" s="82">
        <v>59624928052</v>
      </c>
      <c r="C4" s="82" t="s">
        <v>119</v>
      </c>
      <c r="D4" s="6">
        <v>42000</v>
      </c>
      <c r="E4" s="6" t="s">
        <v>8</v>
      </c>
      <c r="F4" s="46" t="s">
        <v>124</v>
      </c>
      <c r="H4" s="2" t="s">
        <v>77</v>
      </c>
      <c r="K4" s="19" t="s">
        <v>18</v>
      </c>
      <c r="M4" t="s">
        <v>97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1" t="s">
        <v>132</v>
      </c>
      <c r="B5" s="82">
        <v>59624928052</v>
      </c>
      <c r="C5" s="82" t="s">
        <v>119</v>
      </c>
      <c r="D5" s="6">
        <v>42000</v>
      </c>
      <c r="E5" s="6" t="s">
        <v>8</v>
      </c>
      <c r="F5" s="46" t="s">
        <v>125</v>
      </c>
      <c r="H5" s="2" t="s">
        <v>78</v>
      </c>
      <c r="K5" s="19" t="s">
        <v>19</v>
      </c>
      <c r="P5" s="19" t="s">
        <v>137</v>
      </c>
      <c r="S5" t="s">
        <v>85</v>
      </c>
      <c r="T5">
        <v>2</v>
      </c>
      <c r="U5" s="19" t="s">
        <v>45</v>
      </c>
    </row>
    <row r="6" spans="1:24" x14ac:dyDescent="0.25">
      <c r="A6" s="111" t="s">
        <v>170</v>
      </c>
      <c r="B6" s="82">
        <v>59624928052</v>
      </c>
      <c r="C6" s="82" t="s">
        <v>119</v>
      </c>
      <c r="D6" s="6">
        <v>42000</v>
      </c>
      <c r="E6" s="6" t="s">
        <v>8</v>
      </c>
      <c r="F6" s="46" t="s">
        <v>174</v>
      </c>
      <c r="K6" s="19" t="s">
        <v>20</v>
      </c>
      <c r="P6" s="19" t="s">
        <v>138</v>
      </c>
      <c r="U6" s="19" t="s">
        <v>47</v>
      </c>
    </row>
    <row r="7" spans="1:24" s="19" customFormat="1" x14ac:dyDescent="0.25">
      <c r="A7" s="111" t="s">
        <v>135</v>
      </c>
      <c r="B7" s="82">
        <v>59624928052</v>
      </c>
      <c r="C7" s="82" t="s">
        <v>119</v>
      </c>
      <c r="D7" s="6">
        <v>42000</v>
      </c>
      <c r="E7" s="6" t="s">
        <v>8</v>
      </c>
      <c r="F7" s="46" t="s">
        <v>126</v>
      </c>
      <c r="K7" s="19" t="s">
        <v>21</v>
      </c>
      <c r="L7"/>
      <c r="P7" s="19" t="s">
        <v>164</v>
      </c>
    </row>
    <row r="8" spans="1:24" x14ac:dyDescent="0.25">
      <c r="A8" s="111" t="s">
        <v>165</v>
      </c>
      <c r="B8" s="82">
        <v>59624928052</v>
      </c>
      <c r="C8" s="6" t="s">
        <v>120</v>
      </c>
      <c r="D8" s="6">
        <v>48000</v>
      </c>
      <c r="E8" s="6" t="s">
        <v>121</v>
      </c>
      <c r="F8" s="46" t="s">
        <v>175</v>
      </c>
      <c r="K8" s="19" t="s">
        <v>23</v>
      </c>
      <c r="N8" s="19"/>
      <c r="P8" s="19"/>
    </row>
    <row r="9" spans="1:24" x14ac:dyDescent="0.25">
      <c r="A9" s="111" t="s">
        <v>166</v>
      </c>
      <c r="B9" s="82">
        <v>59624928052</v>
      </c>
      <c r="C9" s="6" t="s">
        <v>120</v>
      </c>
      <c r="D9" s="6">
        <v>48000</v>
      </c>
      <c r="E9" s="6" t="s">
        <v>121</v>
      </c>
      <c r="F9" s="46" t="s">
        <v>127</v>
      </c>
      <c r="K9" s="19" t="s">
        <v>22</v>
      </c>
      <c r="N9" s="19"/>
      <c r="P9" s="19"/>
    </row>
    <row r="10" spans="1:24" x14ac:dyDescent="0.25">
      <c r="A10" s="111" t="s">
        <v>171</v>
      </c>
      <c r="B10" s="82">
        <v>59624928052</v>
      </c>
      <c r="C10" s="82" t="s">
        <v>119</v>
      </c>
      <c r="D10" s="6">
        <v>42000</v>
      </c>
      <c r="E10" s="6" t="s">
        <v>8</v>
      </c>
      <c r="F10" s="46" t="s">
        <v>176</v>
      </c>
      <c r="K10" s="19" t="s">
        <v>26</v>
      </c>
      <c r="N10" s="19"/>
    </row>
    <row r="11" spans="1:24" x14ac:dyDescent="0.25">
      <c r="A11" s="111" t="s">
        <v>168</v>
      </c>
      <c r="B11" s="82">
        <v>59624928052</v>
      </c>
      <c r="C11" s="82" t="s">
        <v>119</v>
      </c>
      <c r="D11" s="6">
        <v>42000</v>
      </c>
      <c r="E11" s="6" t="s">
        <v>8</v>
      </c>
      <c r="F11" s="46" t="s">
        <v>177</v>
      </c>
      <c r="K11" s="19" t="s">
        <v>27</v>
      </c>
      <c r="N11" s="19"/>
    </row>
    <row r="12" spans="1:24" x14ac:dyDescent="0.25">
      <c r="A12" s="111" t="s">
        <v>172</v>
      </c>
      <c r="B12" s="82">
        <v>59624928052</v>
      </c>
      <c r="C12" s="82" t="s">
        <v>119</v>
      </c>
      <c r="D12" s="6">
        <v>42000</v>
      </c>
      <c r="E12" s="6" t="s">
        <v>8</v>
      </c>
      <c r="F12" s="46" t="s">
        <v>178</v>
      </c>
      <c r="K12" s="19" t="s">
        <v>28</v>
      </c>
    </row>
    <row r="13" spans="1:24" x14ac:dyDescent="0.25">
      <c r="A13" s="111" t="s">
        <v>180</v>
      </c>
      <c r="B13" s="82">
        <v>59624928052</v>
      </c>
      <c r="C13" s="6" t="s">
        <v>120</v>
      </c>
      <c r="D13" s="6">
        <v>48000</v>
      </c>
      <c r="E13" s="6" t="s">
        <v>121</v>
      </c>
      <c r="F13" s="46" t="s">
        <v>179</v>
      </c>
      <c r="K13" s="19" t="s">
        <v>29</v>
      </c>
    </row>
    <row r="14" spans="1:24" x14ac:dyDescent="0.25">
      <c r="A14" s="111" t="s">
        <v>173</v>
      </c>
      <c r="B14" s="82">
        <v>59624928052</v>
      </c>
      <c r="C14" s="6" t="s">
        <v>120</v>
      </c>
      <c r="D14" s="6">
        <v>48000</v>
      </c>
      <c r="E14" s="6" t="s">
        <v>121</v>
      </c>
      <c r="F14" s="46" t="s">
        <v>181</v>
      </c>
      <c r="K14" s="19" t="s">
        <v>30</v>
      </c>
    </row>
    <row r="15" spans="1:24" x14ac:dyDescent="0.25">
      <c r="A15" s="111" t="s">
        <v>167</v>
      </c>
      <c r="B15" s="82">
        <v>59624928052</v>
      </c>
      <c r="C15" s="82" t="s">
        <v>119</v>
      </c>
      <c r="D15" s="6">
        <v>42000</v>
      </c>
      <c r="E15" s="6" t="s">
        <v>8</v>
      </c>
      <c r="F15" s="48" t="s">
        <v>128</v>
      </c>
      <c r="K15" s="19" t="s">
        <v>37</v>
      </c>
    </row>
    <row r="16" spans="1:24" x14ac:dyDescent="0.25">
      <c r="A16" s="113" t="s">
        <v>182</v>
      </c>
      <c r="B16" s="82">
        <v>59624928052</v>
      </c>
      <c r="C16" s="6" t="s">
        <v>120</v>
      </c>
      <c r="D16" s="6">
        <v>48000</v>
      </c>
      <c r="E16" s="6" t="s">
        <v>121</v>
      </c>
      <c r="F16" s="48" t="s">
        <v>183</v>
      </c>
      <c r="K16" s="19" t="s">
        <v>31</v>
      </c>
    </row>
    <row r="17" spans="1:11" x14ac:dyDescent="0.25">
      <c r="B17" s="5"/>
      <c r="C17" s="6"/>
      <c r="D17" s="6"/>
      <c r="E17" s="6"/>
      <c r="F17" s="47"/>
      <c r="K17" s="19" t="s">
        <v>32</v>
      </c>
    </row>
    <row r="18" spans="1:11" x14ac:dyDescent="0.25">
      <c r="B18" s="5"/>
      <c r="C18" s="6"/>
      <c r="D18" s="6"/>
      <c r="E18" s="6"/>
      <c r="F18" s="47"/>
      <c r="K18" s="19" t="s">
        <v>33</v>
      </c>
    </row>
    <row r="19" spans="1:11" x14ac:dyDescent="0.25">
      <c r="A19" s="6"/>
      <c r="B19" s="5"/>
      <c r="C19" s="6"/>
      <c r="D19" s="6"/>
      <c r="E19" s="6"/>
      <c r="F19" s="47"/>
      <c r="K19" s="19" t="s">
        <v>34</v>
      </c>
    </row>
    <row r="20" spans="1:11" x14ac:dyDescent="0.25">
      <c r="A20" s="6"/>
      <c r="B20" s="5"/>
      <c r="C20" s="6"/>
      <c r="D20" s="6"/>
      <c r="E20" s="6"/>
      <c r="F20" s="47"/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136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workbookViewId="0">
      <selection activeCell="E15" sqref="E15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02" t="s">
        <v>141</v>
      </c>
      <c r="C1" s="203"/>
      <c r="D1" s="203"/>
      <c r="E1" s="203"/>
      <c r="F1" s="203"/>
      <c r="G1" s="203"/>
      <c r="H1" s="203"/>
      <c r="I1" s="203"/>
      <c r="J1" s="203"/>
      <c r="K1" s="203"/>
    </row>
    <row r="2" spans="2:16" s="19" customFormat="1" ht="32.25" customHeight="1" x14ac:dyDescent="0.25">
      <c r="B2" s="206" t="s">
        <v>158</v>
      </c>
      <c r="C2" s="207"/>
      <c r="D2" s="208"/>
      <c r="E2" s="208"/>
      <c r="F2" s="93"/>
      <c r="G2" s="93"/>
      <c r="H2" s="93"/>
      <c r="I2" s="93"/>
      <c r="J2" s="93"/>
      <c r="K2" s="93"/>
      <c r="P2" s="104">
        <f>D2</f>
        <v>0</v>
      </c>
    </row>
    <row r="3" spans="2:16" x14ac:dyDescent="0.25">
      <c r="B3" s="91" t="s">
        <v>10</v>
      </c>
      <c r="C3" s="91" t="s">
        <v>142</v>
      </c>
      <c r="D3" s="91" t="s">
        <v>143</v>
      </c>
      <c r="E3" s="91" t="s">
        <v>144</v>
      </c>
      <c r="L3" s="190" t="s">
        <v>162</v>
      </c>
      <c r="P3" s="104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191"/>
    </row>
    <row r="5" spans="2:16" x14ac:dyDescent="0.25">
      <c r="B5" s="27"/>
      <c r="C5" s="99"/>
      <c r="D5" s="100"/>
      <c r="E5" s="96">
        <f t="shared" si="0"/>
        <v>0</v>
      </c>
      <c r="L5" s="191"/>
    </row>
    <row r="6" spans="2:16" x14ac:dyDescent="0.25">
      <c r="B6" s="27"/>
      <c r="C6" s="99"/>
      <c r="D6" s="100"/>
      <c r="E6" s="96">
        <f t="shared" si="0"/>
        <v>0</v>
      </c>
      <c r="L6" s="191"/>
    </row>
    <row r="7" spans="2:16" x14ac:dyDescent="0.25">
      <c r="B7" s="27"/>
      <c r="C7" s="99"/>
      <c r="D7" s="100"/>
      <c r="E7" s="96">
        <f t="shared" si="0"/>
        <v>0</v>
      </c>
      <c r="L7" s="191"/>
      <c r="N7" s="19"/>
    </row>
    <row r="8" spans="2:16" x14ac:dyDescent="0.25">
      <c r="B8" s="27"/>
      <c r="C8" s="99"/>
      <c r="D8" s="100"/>
      <c r="E8" s="96">
        <f t="shared" si="0"/>
        <v>0</v>
      </c>
      <c r="L8" s="191"/>
      <c r="N8" s="19"/>
    </row>
    <row r="9" spans="2:16" x14ac:dyDescent="0.25">
      <c r="B9" s="27"/>
      <c r="C9" s="99"/>
      <c r="D9" s="100"/>
      <c r="E9" s="96">
        <f t="shared" si="0"/>
        <v>0</v>
      </c>
      <c r="L9" s="191"/>
      <c r="N9" s="19"/>
    </row>
    <row r="10" spans="2:16" x14ac:dyDescent="0.25">
      <c r="B10" s="27"/>
      <c r="C10" s="99"/>
      <c r="D10" s="100"/>
      <c r="E10" s="96">
        <f t="shared" si="0"/>
        <v>0</v>
      </c>
      <c r="L10" s="191"/>
      <c r="N10" s="19"/>
    </row>
    <row r="11" spans="2:16" x14ac:dyDescent="0.25">
      <c r="B11" s="91" t="s">
        <v>76</v>
      </c>
      <c r="C11" s="91" t="s">
        <v>142</v>
      </c>
      <c r="D11" s="91" t="s">
        <v>143</v>
      </c>
      <c r="E11" s="91" t="s">
        <v>144</v>
      </c>
      <c r="L11" s="191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191"/>
      <c r="N12" s="19"/>
    </row>
    <row r="13" spans="2:16" x14ac:dyDescent="0.25">
      <c r="B13" s="27"/>
      <c r="C13" s="99"/>
      <c r="D13" s="100"/>
      <c r="E13" s="96">
        <f t="shared" si="1"/>
        <v>0</v>
      </c>
      <c r="L13" s="191"/>
      <c r="N13" s="19"/>
    </row>
    <row r="14" spans="2:16" x14ac:dyDescent="0.25">
      <c r="B14" s="27"/>
      <c r="C14" s="99"/>
      <c r="D14" s="100"/>
      <c r="E14" s="96">
        <f t="shared" si="1"/>
        <v>0</v>
      </c>
      <c r="L14" s="191"/>
      <c r="N14" s="19"/>
    </row>
    <row r="15" spans="2:16" x14ac:dyDescent="0.25">
      <c r="B15" s="27"/>
      <c r="C15" s="99"/>
      <c r="D15" s="100"/>
      <c r="E15" s="96">
        <f t="shared" si="1"/>
        <v>0</v>
      </c>
      <c r="L15" s="191"/>
      <c r="N15" s="19"/>
    </row>
    <row r="16" spans="2:16" x14ac:dyDescent="0.25">
      <c r="B16" s="27"/>
      <c r="C16" s="99"/>
      <c r="D16" s="100"/>
      <c r="E16" s="96">
        <f t="shared" si="1"/>
        <v>0</v>
      </c>
      <c r="L16" s="191"/>
      <c r="N16" s="19"/>
    </row>
    <row r="17" spans="2:12" x14ac:dyDescent="0.25">
      <c r="B17" s="27"/>
      <c r="C17" s="99"/>
      <c r="D17" s="100"/>
      <c r="E17" s="96">
        <f t="shared" si="1"/>
        <v>0</v>
      </c>
      <c r="L17" s="191"/>
    </row>
    <row r="18" spans="2:12" x14ac:dyDescent="0.25">
      <c r="B18" s="27"/>
      <c r="C18" s="99"/>
      <c r="D18" s="100"/>
      <c r="E18" s="96">
        <f t="shared" si="1"/>
        <v>0</v>
      </c>
      <c r="L18" s="191"/>
    </row>
    <row r="19" spans="2:12" x14ac:dyDescent="0.25">
      <c r="B19" s="204"/>
      <c r="C19" s="205"/>
      <c r="D19" s="97" t="s">
        <v>146</v>
      </c>
      <c r="E19" s="98">
        <f>SUM(E4:E10,E12:E18)</f>
        <v>0</v>
      </c>
      <c r="L19" s="192"/>
    </row>
    <row r="20" spans="2:12" x14ac:dyDescent="0.25">
      <c r="B20" s="92" t="s">
        <v>77</v>
      </c>
      <c r="C20" s="92" t="s">
        <v>142</v>
      </c>
      <c r="D20" s="92" t="s">
        <v>143</v>
      </c>
      <c r="E20" s="92" t="s">
        <v>144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196" t="s">
        <v>159</v>
      </c>
      <c r="C27" s="197"/>
      <c r="D27" s="198"/>
      <c r="E27" s="108">
        <f>SUM(E21:E26)</f>
        <v>0</v>
      </c>
    </row>
    <row r="28" spans="2:12" x14ac:dyDescent="0.25">
      <c r="B28" s="92" t="s">
        <v>78</v>
      </c>
      <c r="C28" s="92" t="s">
        <v>142</v>
      </c>
      <c r="D28" s="101" t="s">
        <v>143</v>
      </c>
      <c r="E28" s="101" t="s">
        <v>144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193" t="s">
        <v>157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194"/>
    </row>
    <row r="31" spans="2:12" x14ac:dyDescent="0.25">
      <c r="B31" s="27"/>
      <c r="C31" s="99"/>
      <c r="D31" s="100"/>
      <c r="E31" s="95">
        <f t="shared" si="3"/>
        <v>0</v>
      </c>
      <c r="L31" s="194"/>
    </row>
    <row r="32" spans="2:12" x14ac:dyDescent="0.25">
      <c r="B32" s="27"/>
      <c r="C32" s="99"/>
      <c r="D32" s="100"/>
      <c r="E32" s="95">
        <f t="shared" si="3"/>
        <v>0</v>
      </c>
      <c r="L32" s="194"/>
    </row>
    <row r="33" spans="2:12" x14ac:dyDescent="0.25">
      <c r="B33" s="27"/>
      <c r="C33" s="99"/>
      <c r="D33" s="100"/>
      <c r="E33" s="95">
        <f t="shared" si="3"/>
        <v>0</v>
      </c>
      <c r="L33" s="194"/>
    </row>
    <row r="34" spans="2:12" x14ac:dyDescent="0.25">
      <c r="B34" s="27"/>
      <c r="C34" s="99"/>
      <c r="D34" s="100"/>
      <c r="E34" s="95">
        <f t="shared" si="3"/>
        <v>0</v>
      </c>
      <c r="L34" s="194"/>
    </row>
    <row r="35" spans="2:12" x14ac:dyDescent="0.25">
      <c r="B35" s="27"/>
      <c r="C35" s="99"/>
      <c r="D35" s="100"/>
      <c r="E35" s="95">
        <f t="shared" si="3"/>
        <v>0</v>
      </c>
      <c r="L35" s="194"/>
    </row>
    <row r="36" spans="2:12" ht="15.75" thickBot="1" x14ac:dyDescent="0.3">
      <c r="B36" s="94"/>
      <c r="C36" s="94"/>
      <c r="D36" s="102" t="s">
        <v>156</v>
      </c>
      <c r="E36" s="109">
        <f>SUM(E29:E35)</f>
        <v>0</v>
      </c>
      <c r="L36" s="195"/>
    </row>
    <row r="37" spans="2:12" ht="15.75" thickBot="1" x14ac:dyDescent="0.3">
      <c r="B37" s="199" t="s">
        <v>145</v>
      </c>
      <c r="C37" s="200"/>
      <c r="D37" s="201"/>
      <c r="E37" s="11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12" priority="2" operator="greaterThan">
      <formula>1</formula>
    </cfRule>
    <cfRule type="cellIs" dxfId="11" priority="6" operator="greaterThan">
      <formula>0.5</formula>
    </cfRule>
  </conditionalFormatting>
  <conditionalFormatting sqref="E36">
    <cfRule type="cellIs" dxfId="10" priority="4" operator="greaterThan">
      <formula>0.3</formula>
    </cfRule>
  </conditionalFormatting>
  <conditionalFormatting sqref="E37">
    <cfRule type="cellIs" dxfId="9" priority="3" operator="greaterThan">
      <formula>1</formula>
    </cfRule>
  </conditionalFormatting>
  <conditionalFormatting sqref="E27">
    <cfRule type="cellIs" dxfId="8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workbookViewId="0">
      <selection activeCell="A42" sqref="A42:H42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19" t="s">
        <v>147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</row>
    <row r="2" spans="1:39" ht="19.5" customHeight="1" x14ac:dyDescent="0.25">
      <c r="A2" s="221" t="s">
        <v>148</v>
      </c>
      <c r="B2" s="221"/>
      <c r="C2" s="221"/>
      <c r="D2" s="221"/>
      <c r="E2" s="221"/>
      <c r="F2" s="221"/>
      <c r="G2" s="221"/>
      <c r="H2" s="221"/>
      <c r="I2" s="27"/>
      <c r="J2" s="27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</row>
    <row r="3" spans="1:39" ht="12.75" customHeight="1" x14ac:dyDescent="0.25">
      <c r="A3" s="222" t="s">
        <v>12</v>
      </c>
      <c r="B3" s="222"/>
      <c r="C3" s="222" t="s">
        <v>160</v>
      </c>
      <c r="D3" s="222"/>
      <c r="E3" s="223" t="s">
        <v>17</v>
      </c>
      <c r="F3" s="223" t="s">
        <v>3</v>
      </c>
      <c r="G3" s="223" t="s">
        <v>56</v>
      </c>
      <c r="H3" s="223" t="s">
        <v>161</v>
      </c>
      <c r="I3" s="27"/>
      <c r="J3" s="27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</row>
    <row r="4" spans="1:39" ht="23.25" customHeight="1" x14ac:dyDescent="0.25">
      <c r="A4" s="224">
        <f>'[1]A. Opći podaci'!A19:B19</f>
        <v>0</v>
      </c>
      <c r="B4" s="225"/>
      <c r="C4" s="225">
        <f>'[1]A. Opći podaci'!C19:E19</f>
        <v>0</v>
      </c>
      <c r="D4" s="225"/>
      <c r="E4" s="226">
        <f>'[1]A. Opći podaci'!AC19</f>
        <v>0</v>
      </c>
      <c r="F4" s="227">
        <f>'[1]A. Opći podaci'!I19</f>
        <v>0</v>
      </c>
      <c r="G4" s="228">
        <f>'[1]A. Opći podaci'!J19</f>
        <v>0</v>
      </c>
      <c r="H4" s="226">
        <f>'[1]A. Opći podaci'!AE19</f>
        <v>0</v>
      </c>
      <c r="I4" s="27"/>
      <c r="J4" s="27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</row>
    <row r="5" spans="1:39" ht="18.75" customHeight="1" x14ac:dyDescent="0.25">
      <c r="A5" s="229" t="s">
        <v>149</v>
      </c>
      <c r="B5" s="229"/>
      <c r="C5" s="229"/>
      <c r="D5" s="229"/>
      <c r="E5" s="229"/>
      <c r="F5" s="229"/>
      <c r="G5" s="229"/>
      <c r="H5" s="229"/>
      <c r="I5" s="27"/>
      <c r="J5" s="27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</row>
    <row r="6" spans="1:39" ht="16.5" customHeight="1" x14ac:dyDescent="0.25">
      <c r="A6" s="222" t="s">
        <v>12</v>
      </c>
      <c r="B6" s="222"/>
      <c r="C6" s="222" t="s">
        <v>160</v>
      </c>
      <c r="D6" s="222"/>
      <c r="E6" s="223" t="s">
        <v>17</v>
      </c>
      <c r="F6" s="223" t="s">
        <v>3</v>
      </c>
      <c r="G6" s="223" t="s">
        <v>56</v>
      </c>
      <c r="H6" s="223" t="s">
        <v>60</v>
      </c>
      <c r="I6" s="27"/>
      <c r="J6" s="27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</row>
    <row r="7" spans="1:39" x14ac:dyDescent="0.25">
      <c r="A7" s="230">
        <f>'[1]A. Opći podaci'!AC25</f>
        <v>0</v>
      </c>
      <c r="B7" s="231"/>
      <c r="C7" s="231">
        <f>'[1]A. Opći podaci'!AD25</f>
        <v>0</v>
      </c>
      <c r="D7" s="231"/>
      <c r="E7" s="232">
        <f>'[1]A. Opći podaci'!AE25</f>
        <v>0</v>
      </c>
      <c r="F7" s="233">
        <f>'[1]A. Opći podaci'!AF25</f>
        <v>0</v>
      </c>
      <c r="G7" s="234">
        <f>'[1]A. Opći podaci'!AG25</f>
        <v>0</v>
      </c>
      <c r="H7" s="232">
        <f>'[1]A. Opći podaci'!AH25</f>
        <v>0</v>
      </c>
      <c r="I7" s="27"/>
      <c r="J7" s="27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</row>
    <row r="8" spans="1:39" x14ac:dyDescent="0.25">
      <c r="A8" s="230">
        <f>'[1]A. Opći podaci'!AC26</f>
        <v>0</v>
      </c>
      <c r="B8" s="231"/>
      <c r="C8" s="231">
        <f>'[1]A. Opći podaci'!AD26</f>
        <v>0</v>
      </c>
      <c r="D8" s="231"/>
      <c r="E8" s="232">
        <f>'[1]A. Opći podaci'!AE26</f>
        <v>0</v>
      </c>
      <c r="F8" s="233">
        <f>'[1]A. Opći podaci'!AF26</f>
        <v>0</v>
      </c>
      <c r="G8" s="234">
        <f>'[1]A. Opći podaci'!AG26</f>
        <v>0</v>
      </c>
      <c r="H8" s="232">
        <f>'[1]A. Opći podaci'!AH26</f>
        <v>0</v>
      </c>
      <c r="I8" s="27"/>
      <c r="J8" s="27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</row>
    <row r="9" spans="1:39" x14ac:dyDescent="0.25">
      <c r="A9" s="230">
        <f>'[1]A. Opći podaci'!AC27</f>
        <v>0</v>
      </c>
      <c r="B9" s="231"/>
      <c r="C9" s="231">
        <f>'[1]A. Opći podaci'!AD27</f>
        <v>0</v>
      </c>
      <c r="D9" s="231"/>
      <c r="E9" s="232">
        <f>'[1]A. Opći podaci'!AE27</f>
        <v>0</v>
      </c>
      <c r="F9" s="233">
        <f>'[1]A. Opći podaci'!AF27</f>
        <v>0</v>
      </c>
      <c r="G9" s="234">
        <f>'[1]A. Opći podaci'!AG27</f>
        <v>0</v>
      </c>
      <c r="H9" s="232">
        <f>'[1]A. Opći podaci'!AH27</f>
        <v>0</v>
      </c>
      <c r="I9" s="27"/>
      <c r="J9" s="27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</row>
    <row r="10" spans="1:39" x14ac:dyDescent="0.25">
      <c r="A10" s="230">
        <f>'[1]A. Opći podaci'!AC28</f>
        <v>0</v>
      </c>
      <c r="B10" s="231"/>
      <c r="C10" s="231">
        <f>'[1]A. Opći podaci'!AD28</f>
        <v>0</v>
      </c>
      <c r="D10" s="231"/>
      <c r="E10" s="232">
        <f>'[1]A. Opći podaci'!AE28</f>
        <v>0</v>
      </c>
      <c r="F10" s="233">
        <f>'[1]A. Opći podaci'!AF28</f>
        <v>0</v>
      </c>
      <c r="G10" s="234">
        <f>'[1]A. Opći podaci'!AG28</f>
        <v>0</v>
      </c>
      <c r="H10" s="232">
        <f>'[1]A. Opći podaci'!AH28</f>
        <v>0</v>
      </c>
      <c r="I10" s="27"/>
      <c r="J10" s="27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</row>
    <row r="11" spans="1:39" x14ac:dyDescent="0.25">
      <c r="A11" s="230">
        <f>'[1]A. Opći podaci'!AC29</f>
        <v>0</v>
      </c>
      <c r="B11" s="231"/>
      <c r="C11" s="231">
        <f>'[1]A. Opći podaci'!AD29</f>
        <v>0</v>
      </c>
      <c r="D11" s="231"/>
      <c r="E11" s="232">
        <f>'[1]A. Opći podaci'!AE29</f>
        <v>0</v>
      </c>
      <c r="F11" s="233">
        <f>'[1]A. Opći podaci'!AF29</f>
        <v>0</v>
      </c>
      <c r="G11" s="234">
        <f>'[1]A. Opći podaci'!AG29</f>
        <v>0</v>
      </c>
      <c r="H11" s="232">
        <f>'[1]A. Opći podaci'!AH29</f>
        <v>0</v>
      </c>
      <c r="I11" s="27"/>
      <c r="J11" s="27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</row>
    <row r="12" spans="1:39" x14ac:dyDescent="0.25">
      <c r="A12" s="230">
        <f>'[1]A. Opći podaci'!AC30</f>
        <v>0</v>
      </c>
      <c r="B12" s="231"/>
      <c r="C12" s="231">
        <f>'[1]A. Opći podaci'!AD30</f>
        <v>0</v>
      </c>
      <c r="D12" s="231"/>
      <c r="E12" s="232">
        <f>'[1]A. Opći podaci'!AE30</f>
        <v>0</v>
      </c>
      <c r="F12" s="233">
        <f>'[1]A. Opći podaci'!AF30</f>
        <v>0</v>
      </c>
      <c r="G12" s="234">
        <f>'[1]A. Opći podaci'!AG30</f>
        <v>0</v>
      </c>
      <c r="H12" s="232">
        <f>'[1]A. Opći podaci'!AH30</f>
        <v>0</v>
      </c>
      <c r="I12" s="27"/>
      <c r="J12" s="27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</row>
    <row r="13" spans="1:39" x14ac:dyDescent="0.25">
      <c r="A13" s="230">
        <f>'[1]A. Opći podaci'!AC31</f>
        <v>0</v>
      </c>
      <c r="B13" s="231"/>
      <c r="C13" s="231">
        <f>'[1]A. Opći podaci'!AD31</f>
        <v>0</v>
      </c>
      <c r="D13" s="231"/>
      <c r="E13" s="232">
        <f>'[1]A. Opći podaci'!AE31</f>
        <v>0</v>
      </c>
      <c r="F13" s="233">
        <f>'[1]A. Opći podaci'!AF31</f>
        <v>0</v>
      </c>
      <c r="G13" s="234">
        <f>'[1]A. Opći podaci'!AG31</f>
        <v>0</v>
      </c>
      <c r="H13" s="232">
        <f>'[1]A. Opći podaci'!AH31</f>
        <v>0</v>
      </c>
      <c r="I13" s="27"/>
      <c r="J13" s="27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</row>
    <row r="14" spans="1:39" x14ac:dyDescent="0.25">
      <c r="A14" s="235" t="s">
        <v>150</v>
      </c>
      <c r="B14" s="235"/>
      <c r="C14" s="235"/>
      <c r="D14" s="235"/>
      <c r="E14" s="235"/>
      <c r="F14" s="235"/>
      <c r="G14" s="235"/>
      <c r="H14" s="235"/>
      <c r="I14" s="27"/>
      <c r="J14" s="27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</row>
    <row r="15" spans="1:39" x14ac:dyDescent="0.25">
      <c r="A15" s="236"/>
      <c r="B15" s="236"/>
      <c r="C15" s="236"/>
      <c r="D15" s="236"/>
      <c r="E15" s="236"/>
      <c r="F15" s="236"/>
      <c r="G15" s="236"/>
      <c r="H15" s="236"/>
      <c r="I15" s="27"/>
      <c r="J15" s="27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</row>
    <row r="16" spans="1:39" x14ac:dyDescent="0.25">
      <c r="A16" s="236"/>
      <c r="B16" s="236"/>
      <c r="C16" s="236"/>
      <c r="D16" s="236"/>
      <c r="E16" s="236"/>
      <c r="F16" s="236"/>
      <c r="G16" s="236"/>
      <c r="H16" s="236"/>
      <c r="I16" s="27"/>
      <c r="J16" s="27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</row>
    <row r="17" spans="1:39" x14ac:dyDescent="0.25">
      <c r="A17" s="236"/>
      <c r="B17" s="236"/>
      <c r="C17" s="236"/>
      <c r="D17" s="236"/>
      <c r="E17" s="236"/>
      <c r="F17" s="236"/>
      <c r="G17" s="236"/>
      <c r="H17" s="236"/>
      <c r="I17" s="27"/>
      <c r="J17" s="27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</row>
    <row r="18" spans="1:39" x14ac:dyDescent="0.25">
      <c r="A18" s="237" t="s">
        <v>213</v>
      </c>
      <c r="B18" s="237"/>
      <c r="C18" s="237"/>
      <c r="D18" s="237"/>
      <c r="E18" s="237"/>
      <c r="F18" s="237"/>
      <c r="G18" s="237"/>
      <c r="H18" s="237"/>
      <c r="I18" s="27"/>
      <c r="J18" s="27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</row>
    <row r="19" spans="1:39" x14ac:dyDescent="0.25">
      <c r="A19" s="236"/>
      <c r="B19" s="236"/>
      <c r="C19" s="236"/>
      <c r="D19" s="236"/>
      <c r="E19" s="236"/>
      <c r="F19" s="236"/>
      <c r="G19" s="236"/>
      <c r="H19" s="236"/>
      <c r="I19" s="27"/>
      <c r="J19" s="27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</row>
    <row r="20" spans="1:39" x14ac:dyDescent="0.25">
      <c r="A20" s="235" t="s">
        <v>151</v>
      </c>
      <c r="B20" s="235"/>
      <c r="C20" s="235"/>
      <c r="D20" s="235"/>
      <c r="E20" s="235"/>
      <c r="F20" s="235"/>
      <c r="G20" s="235"/>
      <c r="H20" s="235"/>
      <c r="I20" s="27"/>
      <c r="J20" s="27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</row>
    <row r="21" spans="1:39" x14ac:dyDescent="0.25">
      <c r="A21" s="238"/>
      <c r="B21" s="238"/>
      <c r="C21" s="238"/>
      <c r="D21" s="238"/>
      <c r="E21" s="238"/>
      <c r="F21" s="238"/>
      <c r="G21" s="238"/>
      <c r="H21" s="238"/>
      <c r="I21" s="27"/>
      <c r="J21" s="27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</row>
    <row r="22" spans="1:39" x14ac:dyDescent="0.25">
      <c r="A22" s="238"/>
      <c r="B22" s="238"/>
      <c r="C22" s="238"/>
      <c r="D22" s="238"/>
      <c r="E22" s="238"/>
      <c r="F22" s="238"/>
      <c r="G22" s="238"/>
      <c r="H22" s="238"/>
      <c r="I22" s="27"/>
      <c r="J22" s="27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</row>
    <row r="23" spans="1:39" x14ac:dyDescent="0.25">
      <c r="A23" s="238"/>
      <c r="B23" s="238"/>
      <c r="C23" s="238"/>
      <c r="D23" s="238"/>
      <c r="E23" s="238"/>
      <c r="F23" s="238"/>
      <c r="G23" s="238"/>
      <c r="H23" s="238"/>
      <c r="I23" s="27"/>
      <c r="J23" s="27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</row>
    <row r="24" spans="1:39" x14ac:dyDescent="0.25">
      <c r="A24" s="238"/>
      <c r="B24" s="238"/>
      <c r="C24" s="238"/>
      <c r="D24" s="238"/>
      <c r="E24" s="238"/>
      <c r="F24" s="238"/>
      <c r="G24" s="238"/>
      <c r="H24" s="238"/>
      <c r="I24" s="27"/>
      <c r="J24" s="27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</row>
    <row r="25" spans="1:39" x14ac:dyDescent="0.25">
      <c r="A25" s="238"/>
      <c r="B25" s="238"/>
      <c r="C25" s="238"/>
      <c r="D25" s="238"/>
      <c r="E25" s="238"/>
      <c r="F25" s="238"/>
      <c r="G25" s="238"/>
      <c r="H25" s="238"/>
      <c r="I25" s="27"/>
      <c r="J25" s="27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</row>
    <row r="26" spans="1:39" x14ac:dyDescent="0.25">
      <c r="A26" s="235" t="s">
        <v>152</v>
      </c>
      <c r="B26" s="235"/>
      <c r="C26" s="235"/>
      <c r="D26" s="235"/>
      <c r="E26" s="235"/>
      <c r="F26" s="235"/>
      <c r="G26" s="235"/>
      <c r="H26" s="235"/>
      <c r="I26" s="27"/>
      <c r="J26" s="27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</row>
    <row r="27" spans="1:39" x14ac:dyDescent="0.25">
      <c r="A27" s="238"/>
      <c r="B27" s="238"/>
      <c r="C27" s="238"/>
      <c r="D27" s="238"/>
      <c r="E27" s="238"/>
      <c r="F27" s="238"/>
      <c r="G27" s="238"/>
      <c r="H27" s="238"/>
      <c r="I27" s="27"/>
      <c r="J27" s="27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</row>
    <row r="28" spans="1:39" x14ac:dyDescent="0.25">
      <c r="A28" s="238"/>
      <c r="B28" s="238"/>
      <c r="C28" s="238"/>
      <c r="D28" s="238"/>
      <c r="E28" s="238"/>
      <c r="F28" s="238"/>
      <c r="G28" s="238"/>
      <c r="H28" s="238"/>
      <c r="I28" s="27"/>
      <c r="J28" s="27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</row>
    <row r="29" spans="1:39" x14ac:dyDescent="0.25">
      <c r="A29" s="238"/>
      <c r="B29" s="238"/>
      <c r="C29" s="238"/>
      <c r="D29" s="238"/>
      <c r="E29" s="238"/>
      <c r="F29" s="238"/>
      <c r="G29" s="238"/>
      <c r="H29" s="238"/>
      <c r="I29" s="27"/>
      <c r="J29" s="27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</row>
    <row r="30" spans="1:39" x14ac:dyDescent="0.25">
      <c r="A30" s="238"/>
      <c r="B30" s="238"/>
      <c r="C30" s="238"/>
      <c r="D30" s="238"/>
      <c r="E30" s="238"/>
      <c r="F30" s="238"/>
      <c r="G30" s="238"/>
      <c r="H30" s="238"/>
      <c r="I30" s="27"/>
      <c r="J30" s="27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</row>
    <row r="31" spans="1:39" ht="74.25" customHeight="1" x14ac:dyDescent="0.25">
      <c r="A31" s="229" t="s">
        <v>153</v>
      </c>
      <c r="B31" s="229"/>
      <c r="C31" s="229"/>
      <c r="D31" s="229"/>
      <c r="E31" s="229"/>
      <c r="F31" s="229"/>
      <c r="G31" s="229"/>
      <c r="H31" s="229"/>
      <c r="I31" s="27"/>
      <c r="J31" s="27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</row>
    <row r="32" spans="1:39" ht="53.25" customHeight="1" x14ac:dyDescent="0.25">
      <c r="A32" s="239" t="s">
        <v>214</v>
      </c>
      <c r="B32" s="240"/>
      <c r="C32" s="240"/>
      <c r="D32" s="240"/>
      <c r="E32" s="240"/>
      <c r="F32" s="240"/>
      <c r="G32" s="240"/>
      <c r="H32" s="240"/>
      <c r="I32" s="27"/>
      <c r="J32" s="27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</row>
    <row r="33" spans="1:39" ht="59.25" customHeight="1" x14ac:dyDescent="0.25">
      <c r="A33" s="239" t="s">
        <v>215</v>
      </c>
      <c r="B33" s="240"/>
      <c r="C33" s="240"/>
      <c r="D33" s="240"/>
      <c r="E33" s="240"/>
      <c r="F33" s="240"/>
      <c r="G33" s="240"/>
      <c r="H33" s="240"/>
      <c r="I33" s="27"/>
      <c r="J33" s="27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</row>
    <row r="34" spans="1:39" ht="39.75" customHeight="1" x14ac:dyDescent="0.25">
      <c r="A34" s="239" t="s">
        <v>216</v>
      </c>
      <c r="B34" s="240"/>
      <c r="C34" s="240"/>
      <c r="D34" s="240"/>
      <c r="E34" s="240"/>
      <c r="F34" s="240"/>
      <c r="G34" s="240"/>
      <c r="H34" s="240"/>
      <c r="I34" s="27"/>
      <c r="J34" s="27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</row>
    <row r="35" spans="1:39" ht="48.75" customHeight="1" x14ac:dyDescent="0.25">
      <c r="A35" s="239" t="s">
        <v>217</v>
      </c>
      <c r="B35" s="240"/>
      <c r="C35" s="240"/>
      <c r="D35" s="240"/>
      <c r="E35" s="240"/>
      <c r="F35" s="240"/>
      <c r="G35" s="240"/>
      <c r="H35" s="240"/>
      <c r="I35" s="27"/>
      <c r="J35" s="27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</row>
    <row r="36" spans="1:39" ht="39" customHeight="1" x14ac:dyDescent="0.25">
      <c r="A36" s="239" t="s">
        <v>218</v>
      </c>
      <c r="B36" s="240"/>
      <c r="C36" s="240"/>
      <c r="D36" s="240"/>
      <c r="E36" s="240"/>
      <c r="F36" s="240"/>
      <c r="G36" s="240"/>
      <c r="H36" s="240"/>
      <c r="I36" s="27"/>
      <c r="J36" s="27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</row>
    <row r="37" spans="1:39" x14ac:dyDescent="0.25">
      <c r="A37" s="235" t="s">
        <v>154</v>
      </c>
      <c r="B37" s="235"/>
      <c r="C37" s="235"/>
      <c r="D37" s="235"/>
      <c r="E37" s="235"/>
      <c r="F37" s="235"/>
      <c r="G37" s="235"/>
      <c r="H37" s="235"/>
      <c r="I37" s="27"/>
      <c r="J37" s="27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</row>
    <row r="38" spans="1:39" x14ac:dyDescent="0.25">
      <c r="A38" s="241" t="s">
        <v>219</v>
      </c>
      <c r="B38" s="236"/>
      <c r="C38" s="236"/>
      <c r="D38" s="236"/>
      <c r="E38" s="236"/>
      <c r="F38" s="236"/>
      <c r="G38" s="236"/>
      <c r="H38" s="236"/>
      <c r="I38" s="27"/>
      <c r="J38" s="27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</row>
    <row r="39" spans="1:39" ht="11.25" customHeight="1" x14ac:dyDescent="0.25">
      <c r="A39" s="242" t="s">
        <v>220</v>
      </c>
      <c r="B39" s="236"/>
      <c r="C39" s="236"/>
      <c r="D39" s="236"/>
      <c r="E39" s="236"/>
      <c r="F39" s="236"/>
      <c r="G39" s="236"/>
      <c r="H39" s="236"/>
      <c r="I39" s="27"/>
      <c r="J39" s="27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</row>
    <row r="40" spans="1:39" ht="15" customHeight="1" x14ac:dyDescent="0.25">
      <c r="A40" s="242" t="s">
        <v>221</v>
      </c>
      <c r="B40" s="236"/>
      <c r="C40" s="236"/>
      <c r="D40" s="236"/>
      <c r="E40" s="236"/>
      <c r="F40" s="236"/>
      <c r="G40" s="236"/>
      <c r="H40" s="236"/>
      <c r="I40" s="27"/>
      <c r="J40" s="27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</row>
    <row r="41" spans="1:39" ht="15" customHeight="1" x14ac:dyDescent="0.25">
      <c r="A41" s="242" t="s">
        <v>184</v>
      </c>
      <c r="B41" s="236"/>
      <c r="C41" s="236"/>
      <c r="D41" s="236"/>
      <c r="E41" s="236"/>
      <c r="F41" s="236"/>
      <c r="G41" s="236"/>
      <c r="H41" s="236"/>
      <c r="I41" s="27"/>
      <c r="J41" s="27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</row>
    <row r="42" spans="1:39" ht="47.25" customHeight="1" x14ac:dyDescent="0.25">
      <c r="A42" s="244" t="s">
        <v>155</v>
      </c>
      <c r="B42" s="244"/>
      <c r="C42" s="244"/>
      <c r="D42" s="244"/>
      <c r="E42" s="244"/>
      <c r="F42" s="244"/>
      <c r="G42" s="244"/>
      <c r="H42" s="244"/>
      <c r="I42" s="27"/>
      <c r="J42" s="27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</row>
    <row r="43" spans="1:39" x14ac:dyDescent="0.25">
      <c r="A43" s="243"/>
      <c r="B43" s="243"/>
      <c r="C43" s="243"/>
      <c r="D43" s="243"/>
      <c r="E43" s="243"/>
      <c r="F43" s="243"/>
      <c r="G43" s="243"/>
      <c r="H43" s="243"/>
      <c r="I43" s="27"/>
      <c r="J43" s="27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</row>
    <row r="44" spans="1:39" x14ac:dyDescent="0.25">
      <c r="A44" s="243"/>
      <c r="B44" s="243"/>
      <c r="C44" s="243"/>
      <c r="D44" s="243"/>
      <c r="E44" s="243"/>
      <c r="F44" s="243"/>
      <c r="G44" s="243"/>
      <c r="H44" s="243"/>
      <c r="I44" s="27"/>
      <c r="J44" s="27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</row>
    <row r="45" spans="1:39" x14ac:dyDescent="0.25">
      <c r="A45" s="243"/>
      <c r="B45" s="243"/>
      <c r="C45" s="243"/>
      <c r="D45" s="243"/>
      <c r="E45" s="243"/>
      <c r="F45" s="243"/>
      <c r="G45" s="243"/>
      <c r="H45" s="243"/>
      <c r="I45" s="27"/>
      <c r="J45" s="27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</row>
    <row r="46" spans="1:39" x14ac:dyDescent="0.25">
      <c r="A46" s="243"/>
      <c r="B46" s="243"/>
      <c r="C46" s="243"/>
      <c r="D46" s="243"/>
      <c r="E46" s="243"/>
      <c r="F46" s="243"/>
      <c r="G46" s="243"/>
      <c r="H46" s="243"/>
      <c r="I46" s="27"/>
      <c r="J46" s="27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</row>
    <row r="47" spans="1:39" x14ac:dyDescent="0.25">
      <c r="A47" s="235" t="s">
        <v>222</v>
      </c>
      <c r="B47" s="235"/>
      <c r="C47" s="235"/>
      <c r="D47" s="235"/>
      <c r="E47" s="235"/>
      <c r="F47" s="235"/>
      <c r="G47" s="235"/>
      <c r="H47" s="235"/>
      <c r="I47" s="27"/>
      <c r="J47" s="27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</row>
    <row r="48" spans="1:39" x14ac:dyDescent="0.25">
      <c r="A48" s="242" t="s">
        <v>206</v>
      </c>
      <c r="B48" s="236" t="s">
        <v>223</v>
      </c>
      <c r="C48" s="236"/>
      <c r="D48" s="242" t="s">
        <v>224</v>
      </c>
      <c r="E48" s="236" t="s">
        <v>225</v>
      </c>
      <c r="F48" s="236"/>
      <c r="G48" s="236" t="s">
        <v>184</v>
      </c>
      <c r="H48" s="236"/>
      <c r="I48" s="27"/>
      <c r="J48" s="27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</row>
    <row r="49" spans="1:39" x14ac:dyDescent="0.25">
      <c r="A49" s="242" t="s">
        <v>59</v>
      </c>
      <c r="B49" s="236"/>
      <c r="C49" s="236"/>
      <c r="D49" s="242"/>
      <c r="E49" s="236"/>
      <c r="F49" s="236"/>
      <c r="G49" s="236"/>
      <c r="H49" s="236"/>
      <c r="I49" s="27"/>
      <c r="J49" s="27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</row>
    <row r="50" spans="1:39" x14ac:dyDescent="0.25">
      <c r="A50" s="242" t="s">
        <v>63</v>
      </c>
      <c r="B50" s="236"/>
      <c r="C50" s="236"/>
      <c r="D50" s="242"/>
      <c r="E50" s="236"/>
      <c r="F50" s="236"/>
      <c r="G50" s="236"/>
      <c r="H50" s="236"/>
      <c r="I50" s="27"/>
      <c r="J50" s="27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</row>
    <row r="51" spans="1:39" x14ac:dyDescent="0.25">
      <c r="A51" s="242" t="s">
        <v>64</v>
      </c>
      <c r="B51" s="236"/>
      <c r="C51" s="236"/>
      <c r="D51" s="242"/>
      <c r="E51" s="236"/>
      <c r="F51" s="236"/>
      <c r="G51" s="236"/>
      <c r="H51" s="236"/>
      <c r="I51" s="27"/>
      <c r="J51" s="27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</row>
    <row r="52" spans="1:39" x14ac:dyDescent="0.25">
      <c r="A52" s="235" t="s">
        <v>163</v>
      </c>
      <c r="B52" s="235"/>
      <c r="C52" s="235"/>
      <c r="D52" s="235"/>
      <c r="E52" s="235"/>
      <c r="F52" s="235"/>
      <c r="G52" s="235"/>
      <c r="H52" s="235"/>
      <c r="I52" s="27"/>
      <c r="J52" s="27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</row>
    <row r="53" spans="1:39" x14ac:dyDescent="0.25">
      <c r="A53" s="238"/>
      <c r="B53" s="238"/>
      <c r="C53" s="238"/>
      <c r="D53" s="238"/>
      <c r="E53" s="238"/>
      <c r="F53" s="238"/>
      <c r="G53" s="238"/>
      <c r="H53" s="238"/>
      <c r="I53" s="27"/>
      <c r="J53" s="27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</row>
    <row r="54" spans="1:39" x14ac:dyDescent="0.25">
      <c r="A54" s="238"/>
      <c r="B54" s="238"/>
      <c r="C54" s="238"/>
      <c r="D54" s="238"/>
      <c r="E54" s="238"/>
      <c r="F54" s="238"/>
      <c r="G54" s="238"/>
      <c r="H54" s="238"/>
      <c r="I54" s="27"/>
      <c r="J54" s="27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</row>
    <row r="55" spans="1:39" x14ac:dyDescent="0.25">
      <c r="A55" s="220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</row>
    <row r="56" spans="1:39" x14ac:dyDescent="0.25">
      <c r="A56" s="220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</row>
    <row r="57" spans="1:39" x14ac:dyDescent="0.25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0"/>
      <c r="AK57" s="220"/>
      <c r="AL57" s="220"/>
      <c r="AM57" s="220"/>
    </row>
    <row r="58" spans="1:39" x14ac:dyDescent="0.25">
      <c r="A58" s="220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</row>
    <row r="59" spans="1:39" x14ac:dyDescent="0.25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20"/>
    </row>
    <row r="60" spans="1:39" x14ac:dyDescent="0.25">
      <c r="A60" s="220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</row>
    <row r="61" spans="1:39" x14ac:dyDescent="0.25">
      <c r="A61" s="220"/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</row>
    <row r="62" spans="1:39" x14ac:dyDescent="0.25">
      <c r="A62" s="220"/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</row>
    <row r="63" spans="1:39" x14ac:dyDescent="0.25">
      <c r="A63" s="220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20"/>
      <c r="AL63" s="220"/>
      <c r="AM63" s="220"/>
    </row>
    <row r="64" spans="1:39" x14ac:dyDescent="0.25">
      <c r="A64" s="220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0"/>
      <c r="AK64" s="220"/>
      <c r="AL64" s="220"/>
      <c r="AM64" s="220"/>
    </row>
    <row r="65" spans="1:39" x14ac:dyDescent="0.25">
      <c r="A65" s="220"/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</row>
    <row r="66" spans="1:39" x14ac:dyDescent="0.25">
      <c r="A66" s="220"/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0"/>
      <c r="AK66" s="220"/>
      <c r="AL66" s="220"/>
      <c r="AM66" s="220"/>
    </row>
    <row r="67" spans="1:39" x14ac:dyDescent="0.25">
      <c r="A67" s="220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  <c r="AL67" s="220"/>
      <c r="AM67" s="220"/>
    </row>
    <row r="68" spans="1:39" x14ac:dyDescent="0.25">
      <c r="A68" s="220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0"/>
      <c r="AK68" s="220"/>
      <c r="AL68" s="220"/>
      <c r="AM68" s="220"/>
    </row>
    <row r="69" spans="1:39" x14ac:dyDescent="0.25">
      <c r="A69" s="220"/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  <c r="AK69" s="220"/>
      <c r="AL69" s="220"/>
      <c r="AM69" s="220"/>
    </row>
    <row r="70" spans="1:39" x14ac:dyDescent="0.25">
      <c r="A70" s="220"/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0"/>
      <c r="AK70" s="220"/>
      <c r="AL70" s="220"/>
      <c r="AM70" s="220"/>
    </row>
    <row r="71" spans="1:39" x14ac:dyDescent="0.25">
      <c r="A71" s="220"/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</row>
    <row r="72" spans="1:39" x14ac:dyDescent="0.25">
      <c r="A72" s="220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/>
      <c r="AH72" s="220"/>
      <c r="AI72" s="220"/>
      <c r="AJ72" s="220"/>
      <c r="AK72" s="220"/>
      <c r="AL72" s="220"/>
      <c r="AM72" s="220"/>
    </row>
    <row r="73" spans="1:39" x14ac:dyDescent="0.25">
      <c r="A73" s="220"/>
      <c r="B73" s="220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0"/>
      <c r="AK73" s="220"/>
      <c r="AL73" s="220"/>
      <c r="AM73" s="220"/>
    </row>
    <row r="74" spans="1:39" x14ac:dyDescent="0.25">
      <c r="A74" s="220"/>
      <c r="B74" s="220"/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0"/>
      <c r="AH74" s="220"/>
      <c r="AI74" s="220"/>
      <c r="AJ74" s="220"/>
      <c r="AK74" s="220"/>
      <c r="AL74" s="220"/>
      <c r="AM74" s="220"/>
    </row>
    <row r="75" spans="1:39" x14ac:dyDescent="0.25">
      <c r="A75" s="220"/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</row>
    <row r="76" spans="1:39" x14ac:dyDescent="0.25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</row>
    <row r="77" spans="1:39" x14ac:dyDescent="0.25">
      <c r="A77" s="220"/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/>
      <c r="AH77" s="220"/>
      <c r="AI77" s="220"/>
      <c r="AJ77" s="220"/>
      <c r="AK77" s="220"/>
      <c r="AL77" s="220"/>
      <c r="AM77" s="220"/>
    </row>
    <row r="78" spans="1:39" x14ac:dyDescent="0.25">
      <c r="A78" s="220"/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/>
      <c r="AH78" s="220"/>
      <c r="AI78" s="220"/>
      <c r="AJ78" s="220"/>
      <c r="AK78" s="220"/>
      <c r="AL78" s="220"/>
      <c r="AM78" s="220"/>
    </row>
    <row r="79" spans="1:39" x14ac:dyDescent="0.25">
      <c r="A79" s="220"/>
      <c r="B79" s="220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20"/>
    </row>
    <row r="80" spans="1:39" x14ac:dyDescent="0.25">
      <c r="A80" s="220"/>
      <c r="B80" s="220"/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220"/>
      <c r="AH80" s="220"/>
      <c r="AI80" s="220"/>
      <c r="AJ80" s="220"/>
      <c r="AK80" s="220"/>
      <c r="AL80" s="220"/>
      <c r="AM80" s="220"/>
    </row>
    <row r="81" spans="1:39" x14ac:dyDescent="0.25">
      <c r="A81" s="220"/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0"/>
      <c r="AK81" s="220"/>
      <c r="AL81" s="220"/>
      <c r="AM81" s="220"/>
    </row>
    <row r="82" spans="1:39" x14ac:dyDescent="0.25">
      <c r="A82" s="220"/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220"/>
    </row>
    <row r="83" spans="1:39" x14ac:dyDescent="0.25">
      <c r="A83" s="220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20"/>
      <c r="AL83" s="220"/>
      <c r="AM83" s="220"/>
    </row>
    <row r="84" spans="1:39" x14ac:dyDescent="0.25">
      <c r="A84" s="220"/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  <c r="V84" s="220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20"/>
      <c r="AJ84" s="220"/>
      <c r="AK84" s="220"/>
      <c r="AL84" s="220"/>
      <c r="AM84" s="220"/>
    </row>
    <row r="85" spans="1:39" x14ac:dyDescent="0.25">
      <c r="A85" s="220"/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</row>
    <row r="86" spans="1:39" x14ac:dyDescent="0.25">
      <c r="A86" s="220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20"/>
      <c r="AL86" s="220"/>
      <c r="AM86" s="220"/>
    </row>
    <row r="87" spans="1:39" x14ac:dyDescent="0.25">
      <c r="A87" s="220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  <c r="AL87" s="220"/>
      <c r="AM87" s="220"/>
    </row>
    <row r="88" spans="1:39" x14ac:dyDescent="0.25">
      <c r="A88" s="220"/>
      <c r="B88" s="220"/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  <c r="AM88" s="220"/>
    </row>
    <row r="89" spans="1:39" x14ac:dyDescent="0.25">
      <c r="A89" s="220"/>
      <c r="B89" s="220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0"/>
      <c r="AK89" s="220"/>
      <c r="AL89" s="220"/>
      <c r="AM89" s="220"/>
    </row>
    <row r="90" spans="1:39" x14ac:dyDescent="0.25">
      <c r="A90" s="220"/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0"/>
      <c r="AK90" s="220"/>
      <c r="AL90" s="220"/>
      <c r="AM90" s="220"/>
    </row>
    <row r="91" spans="1:39" x14ac:dyDescent="0.25">
      <c r="A91" s="220"/>
      <c r="B91" s="220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0"/>
      <c r="AK91" s="220"/>
      <c r="AL91" s="220"/>
      <c r="AM91" s="220"/>
    </row>
    <row r="92" spans="1:39" x14ac:dyDescent="0.25">
      <c r="A92" s="220"/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20"/>
      <c r="AJ92" s="220"/>
      <c r="AK92" s="220"/>
      <c r="AL92" s="220"/>
      <c r="AM92" s="220"/>
    </row>
    <row r="93" spans="1:39" x14ac:dyDescent="0.25">
      <c r="A93" s="220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  <c r="AM93" s="220"/>
    </row>
    <row r="94" spans="1:39" x14ac:dyDescent="0.25">
      <c r="A94" s="220"/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220"/>
      <c r="AJ94" s="220"/>
      <c r="AK94" s="220"/>
      <c r="AL94" s="220"/>
      <c r="AM94" s="220"/>
    </row>
    <row r="95" spans="1:39" x14ac:dyDescent="0.25">
      <c r="A95" s="220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</row>
    <row r="96" spans="1:39" x14ac:dyDescent="0.25">
      <c r="A96" s="220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</row>
    <row r="97" spans="1:39" x14ac:dyDescent="0.25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</row>
    <row r="98" spans="1:39" x14ac:dyDescent="0.25">
      <c r="A98" s="220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</row>
    <row r="99" spans="1:39" x14ac:dyDescent="0.25">
      <c r="A99" s="220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</row>
    <row r="100" spans="1:39" x14ac:dyDescent="0.25">
      <c r="A100" s="220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</row>
    <row r="101" spans="1:39" x14ac:dyDescent="0.25">
      <c r="A101" s="220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</row>
    <row r="102" spans="1:39" x14ac:dyDescent="0.25">
      <c r="A102" s="220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</row>
    <row r="103" spans="1:39" x14ac:dyDescent="0.25">
      <c r="A103" s="220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</row>
    <row r="104" spans="1:39" x14ac:dyDescent="0.25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</row>
    <row r="105" spans="1:39" x14ac:dyDescent="0.25">
      <c r="A105" s="220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</row>
    <row r="106" spans="1:39" x14ac:dyDescent="0.25">
      <c r="A106" s="220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</row>
    <row r="107" spans="1:39" x14ac:dyDescent="0.25">
      <c r="A107" s="220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</row>
    <row r="108" spans="1:39" x14ac:dyDescent="0.25">
      <c r="A108" s="220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</row>
    <row r="109" spans="1:39" x14ac:dyDescent="0.25">
      <c r="A109" s="220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</row>
    <row r="110" spans="1:39" x14ac:dyDescent="0.25">
      <c r="A110" s="220"/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0"/>
      <c r="AL110" s="220"/>
      <c r="AM110" s="220"/>
    </row>
    <row r="111" spans="1:39" x14ac:dyDescent="0.25">
      <c r="A111" s="220"/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0"/>
    </row>
    <row r="112" spans="1:39" x14ac:dyDescent="0.25">
      <c r="A112" s="220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</row>
    <row r="113" spans="1:39" x14ac:dyDescent="0.25">
      <c r="A113" s="220"/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20"/>
      <c r="AM113" s="220"/>
    </row>
    <row r="114" spans="1:39" x14ac:dyDescent="0.25">
      <c r="A114" s="220"/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  <c r="AA114" s="220"/>
      <c r="AB114" s="220"/>
      <c r="AC114" s="220"/>
      <c r="AD114" s="220"/>
      <c r="AE114" s="220"/>
      <c r="AF114" s="220"/>
      <c r="AG114" s="220"/>
      <c r="AH114" s="220"/>
      <c r="AI114" s="220"/>
      <c r="AJ114" s="220"/>
      <c r="AK114" s="220"/>
      <c r="AL114" s="220"/>
      <c r="AM114" s="220"/>
    </row>
    <row r="115" spans="1:39" x14ac:dyDescent="0.25">
      <c r="A115" s="220"/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/>
      <c r="AF115" s="220"/>
      <c r="AG115" s="220"/>
      <c r="AH115" s="220"/>
      <c r="AI115" s="220"/>
      <c r="AJ115" s="220"/>
      <c r="AK115" s="220"/>
      <c r="AL115" s="220"/>
      <c r="AM115" s="220"/>
    </row>
    <row r="116" spans="1:39" x14ac:dyDescent="0.25">
      <c r="A116" s="220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/>
      <c r="AF116" s="220"/>
      <c r="AG116" s="220"/>
      <c r="AH116" s="220"/>
      <c r="AI116" s="220"/>
      <c r="AJ116" s="220"/>
      <c r="AK116" s="220"/>
      <c r="AL116" s="220"/>
      <c r="AM116" s="220"/>
    </row>
    <row r="117" spans="1:39" x14ac:dyDescent="0.25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20"/>
      <c r="AJ117" s="220"/>
      <c r="AK117" s="220"/>
      <c r="AL117" s="220"/>
      <c r="AM117" s="220"/>
    </row>
    <row r="118" spans="1:39" x14ac:dyDescent="0.25">
      <c r="A118" s="220"/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</row>
    <row r="119" spans="1:39" x14ac:dyDescent="0.25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</row>
    <row r="120" spans="1:39" x14ac:dyDescent="0.25">
      <c r="A120" s="220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</row>
    <row r="121" spans="1:39" x14ac:dyDescent="0.25">
      <c r="A121" s="220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</row>
    <row r="122" spans="1:39" x14ac:dyDescent="0.25">
      <c r="A122" s="220"/>
      <c r="B122" s="220"/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20"/>
      <c r="AL122" s="220"/>
      <c r="AM122" s="220"/>
    </row>
    <row r="123" spans="1:39" x14ac:dyDescent="0.25">
      <c r="A123" s="220"/>
      <c r="B123" s="220"/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  <c r="Z123" s="220"/>
      <c r="AA123" s="220"/>
      <c r="AB123" s="220"/>
      <c r="AC123" s="220"/>
      <c r="AD123" s="220"/>
      <c r="AE123" s="220"/>
      <c r="AF123" s="220"/>
      <c r="AG123" s="220"/>
      <c r="AH123" s="220"/>
      <c r="AI123" s="220"/>
      <c r="AJ123" s="220"/>
      <c r="AK123" s="220"/>
      <c r="AL123" s="220"/>
      <c r="AM123" s="220"/>
    </row>
    <row r="124" spans="1:39" x14ac:dyDescent="0.25">
      <c r="A124" s="220"/>
      <c r="B124" s="220"/>
      <c r="C124" s="220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/>
      <c r="AF124" s="220"/>
      <c r="AG124" s="220"/>
      <c r="AH124" s="220"/>
      <c r="AI124" s="220"/>
      <c r="AJ124" s="220"/>
      <c r="AK124" s="220"/>
      <c r="AL124" s="220"/>
      <c r="AM124" s="220"/>
    </row>
    <row r="125" spans="1:39" x14ac:dyDescent="0.25">
      <c r="A125" s="220"/>
      <c r="B125" s="220"/>
      <c r="C125" s="220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</row>
    <row r="126" spans="1:39" x14ac:dyDescent="0.25">
      <c r="A126" s="220"/>
      <c r="B126" s="220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</row>
    <row r="127" spans="1:39" x14ac:dyDescent="0.25">
      <c r="A127" s="220"/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</row>
    <row r="128" spans="1:39" x14ac:dyDescent="0.25">
      <c r="A128" s="220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</row>
    <row r="129" spans="1:39" x14ac:dyDescent="0.25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</row>
    <row r="130" spans="1:39" x14ac:dyDescent="0.25">
      <c r="A130" s="220"/>
      <c r="B130" s="220"/>
      <c r="C130" s="220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</row>
    <row r="131" spans="1:39" x14ac:dyDescent="0.25">
      <c r="A131" s="220"/>
      <c r="B131" s="220"/>
      <c r="C131" s="220"/>
      <c r="D131" s="220"/>
      <c r="E131" s="220"/>
      <c r="F131" s="220"/>
      <c r="G131" s="220"/>
      <c r="H131" s="220"/>
      <c r="I131" s="220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</row>
    <row r="132" spans="1:39" x14ac:dyDescent="0.25">
      <c r="A132" s="220"/>
      <c r="B132" s="220"/>
      <c r="C132" s="220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</row>
    <row r="133" spans="1:39" x14ac:dyDescent="0.25">
      <c r="A133" s="220"/>
      <c r="B133" s="220"/>
      <c r="C133" s="220"/>
      <c r="D133" s="220"/>
      <c r="E133" s="220"/>
      <c r="F133" s="220"/>
      <c r="G133" s="220"/>
      <c r="H133" s="220"/>
      <c r="I133" s="220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</row>
    <row r="134" spans="1:39" x14ac:dyDescent="0.25">
      <c r="A134" s="220"/>
      <c r="B134" s="220"/>
      <c r="C134" s="220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</row>
    <row r="135" spans="1:39" x14ac:dyDescent="0.25">
      <c r="A135" s="220"/>
      <c r="B135" s="220"/>
      <c r="C135" s="220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</row>
    <row r="136" spans="1:39" x14ac:dyDescent="0.25">
      <c r="A136" s="220"/>
      <c r="B136" s="220"/>
      <c r="C136" s="220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</row>
    <row r="137" spans="1:39" x14ac:dyDescent="0.25">
      <c r="A137" s="220"/>
      <c r="B137" s="220"/>
      <c r="C137" s="220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</row>
    <row r="138" spans="1:39" x14ac:dyDescent="0.25">
      <c r="A138" s="220"/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</row>
    <row r="139" spans="1:39" x14ac:dyDescent="0.25">
      <c r="A139" s="220"/>
      <c r="B139" s="220"/>
      <c r="C139" s="220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</row>
    <row r="140" spans="1:39" x14ac:dyDescent="0.25">
      <c r="A140" s="220"/>
      <c r="B140" s="220"/>
      <c r="C140" s="220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</row>
    <row r="141" spans="1:39" x14ac:dyDescent="0.25">
      <c r="A141" s="220"/>
      <c r="B141" s="220"/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</row>
    <row r="142" spans="1:39" x14ac:dyDescent="0.25">
      <c r="A142" s="220"/>
      <c r="B142" s="220"/>
      <c r="C142" s="22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0"/>
      <c r="AG142" s="220"/>
      <c r="AH142" s="220"/>
      <c r="AI142" s="220"/>
      <c r="AJ142" s="220"/>
      <c r="AK142" s="220"/>
      <c r="AL142" s="220"/>
      <c r="AM142" s="220"/>
    </row>
    <row r="143" spans="1:39" x14ac:dyDescent="0.25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0"/>
      <c r="AG143" s="220"/>
      <c r="AH143" s="220"/>
      <c r="AI143" s="220"/>
      <c r="AJ143" s="220"/>
      <c r="AK143" s="220"/>
      <c r="AL143" s="220"/>
      <c r="AM143" s="220"/>
    </row>
    <row r="144" spans="1:39" x14ac:dyDescent="0.25">
      <c r="A144" s="220"/>
      <c r="B144" s="220"/>
      <c r="C144" s="220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/>
      <c r="AH144" s="220"/>
      <c r="AI144" s="220"/>
      <c r="AJ144" s="220"/>
      <c r="AK144" s="220"/>
      <c r="AL144" s="220"/>
      <c r="AM144" s="220"/>
    </row>
    <row r="145" spans="1:39" x14ac:dyDescent="0.25">
      <c r="A145" s="220"/>
      <c r="B145" s="220"/>
      <c r="C145" s="220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/>
      <c r="AH145" s="220"/>
      <c r="AI145" s="220"/>
      <c r="AJ145" s="220"/>
      <c r="AK145" s="220"/>
      <c r="AL145" s="220"/>
      <c r="AM145" s="220"/>
    </row>
    <row r="146" spans="1:39" x14ac:dyDescent="0.25">
      <c r="A146" s="220"/>
      <c r="B146" s="220"/>
      <c r="C146" s="220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</row>
    <row r="147" spans="1:39" x14ac:dyDescent="0.25">
      <c r="A147" s="220"/>
      <c r="B147" s="220"/>
      <c r="C147" s="220"/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/>
      <c r="AF147" s="220"/>
      <c r="AG147" s="220"/>
      <c r="AH147" s="220"/>
      <c r="AI147" s="220"/>
      <c r="AJ147" s="220"/>
      <c r="AK147" s="220"/>
      <c r="AL147" s="220"/>
      <c r="AM147" s="220"/>
    </row>
    <row r="148" spans="1:39" x14ac:dyDescent="0.25">
      <c r="A148" s="220"/>
      <c r="B148" s="220"/>
      <c r="C148" s="220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220"/>
      <c r="R148" s="220"/>
      <c r="S148" s="220"/>
      <c r="T148" s="220"/>
      <c r="U148" s="220"/>
      <c r="V148" s="220"/>
      <c r="W148" s="220"/>
      <c r="X148" s="220"/>
      <c r="Y148" s="220"/>
      <c r="Z148" s="220"/>
      <c r="AA148" s="220"/>
      <c r="AB148" s="220"/>
      <c r="AC148" s="220"/>
      <c r="AD148" s="220"/>
      <c r="AE148" s="220"/>
      <c r="AF148" s="220"/>
      <c r="AG148" s="220"/>
      <c r="AH148" s="220"/>
      <c r="AI148" s="220"/>
      <c r="AJ148" s="220"/>
      <c r="AK148" s="220"/>
      <c r="AL148" s="220"/>
      <c r="AM148" s="220"/>
    </row>
    <row r="149" spans="1:39" x14ac:dyDescent="0.25">
      <c r="A149" s="220"/>
      <c r="B149" s="220"/>
      <c r="C149" s="220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0"/>
      <c r="Y149" s="220"/>
      <c r="Z149" s="220"/>
      <c r="AA149" s="220"/>
      <c r="AB149" s="220"/>
      <c r="AC149" s="220"/>
      <c r="AD149" s="220"/>
      <c r="AE149" s="220"/>
      <c r="AF149" s="220"/>
      <c r="AG149" s="220"/>
      <c r="AH149" s="220"/>
      <c r="AI149" s="220"/>
      <c r="AJ149" s="220"/>
      <c r="AK149" s="220"/>
      <c r="AL149" s="220"/>
      <c r="AM149" s="220"/>
    </row>
    <row r="150" spans="1:39" x14ac:dyDescent="0.25">
      <c r="A150" s="220"/>
      <c r="B150" s="220"/>
      <c r="C150" s="220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0"/>
      <c r="W150" s="220"/>
      <c r="X150" s="220"/>
      <c r="Y150" s="220"/>
      <c r="Z150" s="220"/>
      <c r="AA150" s="220"/>
      <c r="AB150" s="220"/>
      <c r="AC150" s="220"/>
      <c r="AD150" s="220"/>
      <c r="AE150" s="220"/>
      <c r="AF150" s="220"/>
      <c r="AG150" s="220"/>
      <c r="AH150" s="220"/>
      <c r="AI150" s="220"/>
      <c r="AJ150" s="220"/>
      <c r="AK150" s="220"/>
      <c r="AL150" s="220"/>
      <c r="AM150" s="220"/>
    </row>
    <row r="151" spans="1:39" x14ac:dyDescent="0.25">
      <c r="A151" s="220"/>
      <c r="B151" s="220"/>
      <c r="C151" s="220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220"/>
      <c r="AF151" s="220"/>
      <c r="AG151" s="220"/>
      <c r="AH151" s="220"/>
      <c r="AI151" s="220"/>
      <c r="AJ151" s="220"/>
      <c r="AK151" s="220"/>
      <c r="AL151" s="220"/>
      <c r="AM151" s="220"/>
    </row>
    <row r="152" spans="1:39" x14ac:dyDescent="0.25">
      <c r="A152" s="220"/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/>
      <c r="AF152" s="220"/>
      <c r="AG152" s="220"/>
      <c r="AH152" s="220"/>
      <c r="AI152" s="220"/>
      <c r="AJ152" s="220"/>
      <c r="AK152" s="220"/>
      <c r="AL152" s="220"/>
      <c r="AM152" s="220"/>
    </row>
    <row r="153" spans="1:39" x14ac:dyDescent="0.25">
      <c r="A153" s="220"/>
      <c r="B153" s="220"/>
      <c r="C153" s="220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  <c r="AA153" s="220"/>
      <c r="AB153" s="220"/>
      <c r="AC153" s="220"/>
      <c r="AD153" s="220"/>
      <c r="AE153" s="220"/>
      <c r="AF153" s="220"/>
      <c r="AG153" s="220"/>
      <c r="AH153" s="220"/>
      <c r="AI153" s="220"/>
      <c r="AJ153" s="220"/>
      <c r="AK153" s="220"/>
      <c r="AL153" s="220"/>
      <c r="AM153" s="220"/>
    </row>
    <row r="154" spans="1:39" x14ac:dyDescent="0.25">
      <c r="A154" s="220"/>
      <c r="B154" s="220"/>
      <c r="C154" s="220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/>
      <c r="AF154" s="220"/>
      <c r="AG154" s="220"/>
      <c r="AH154" s="220"/>
      <c r="AI154" s="220"/>
      <c r="AJ154" s="220"/>
      <c r="AK154" s="220"/>
      <c r="AL154" s="220"/>
      <c r="AM154" s="220"/>
    </row>
    <row r="155" spans="1:39" x14ac:dyDescent="0.25">
      <c r="A155" s="220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/>
      <c r="AF155" s="220"/>
      <c r="AG155" s="220"/>
      <c r="AH155" s="220"/>
      <c r="AI155" s="220"/>
      <c r="AJ155" s="220"/>
      <c r="AK155" s="220"/>
      <c r="AL155" s="220"/>
      <c r="AM155" s="220"/>
    </row>
    <row r="156" spans="1:39" x14ac:dyDescent="0.25">
      <c r="A156" s="220"/>
      <c r="B156" s="220"/>
      <c r="C156" s="220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/>
      <c r="AF156" s="220"/>
      <c r="AG156" s="220"/>
      <c r="AH156" s="220"/>
      <c r="AI156" s="220"/>
      <c r="AJ156" s="220"/>
      <c r="AK156" s="220"/>
      <c r="AL156" s="220"/>
      <c r="AM156" s="220"/>
    </row>
    <row r="157" spans="1:39" x14ac:dyDescent="0.25">
      <c r="A157" s="220"/>
      <c r="B157" s="220"/>
      <c r="C157" s="220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/>
      <c r="AH157" s="220"/>
      <c r="AI157" s="220"/>
      <c r="AJ157" s="220"/>
      <c r="AK157" s="220"/>
      <c r="AL157" s="220"/>
      <c r="AM157" s="220"/>
    </row>
    <row r="158" spans="1:39" x14ac:dyDescent="0.25">
      <c r="A158" s="220"/>
      <c r="B158" s="220"/>
      <c r="C158" s="220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/>
      <c r="AF158" s="220"/>
      <c r="AG158" s="220"/>
      <c r="AH158" s="220"/>
      <c r="AI158" s="220"/>
      <c r="AJ158" s="220"/>
      <c r="AK158" s="220"/>
      <c r="AL158" s="220"/>
      <c r="AM158" s="220"/>
    </row>
    <row r="159" spans="1:39" x14ac:dyDescent="0.25">
      <c r="A159" s="220"/>
      <c r="B159" s="220"/>
      <c r="C159" s="220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20"/>
      <c r="AM159" s="220"/>
    </row>
    <row r="160" spans="1:39" x14ac:dyDescent="0.25">
      <c r="A160" s="220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20"/>
      <c r="AK160" s="220"/>
      <c r="AL160" s="220"/>
      <c r="AM160" s="220"/>
    </row>
    <row r="161" spans="1:39" x14ac:dyDescent="0.25">
      <c r="A161" s="220"/>
      <c r="B161" s="220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220"/>
      <c r="R161" s="220"/>
      <c r="S161" s="220"/>
      <c r="T161" s="220"/>
      <c r="U161" s="220"/>
      <c r="V161" s="220"/>
      <c r="W161" s="220"/>
      <c r="X161" s="220"/>
      <c r="Y161" s="220"/>
      <c r="Z161" s="220"/>
      <c r="AA161" s="220"/>
      <c r="AB161" s="220"/>
      <c r="AC161" s="220"/>
      <c r="AD161" s="220"/>
      <c r="AE161" s="220"/>
      <c r="AF161" s="220"/>
      <c r="AG161" s="220"/>
      <c r="AH161" s="220"/>
      <c r="AI161" s="220"/>
      <c r="AJ161" s="220"/>
      <c r="AK161" s="220"/>
      <c r="AL161" s="220"/>
      <c r="AM161" s="220"/>
    </row>
    <row r="162" spans="1:39" x14ac:dyDescent="0.25">
      <c r="A162" s="220"/>
      <c r="B162" s="220"/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/>
      <c r="AF162" s="220"/>
      <c r="AG162" s="220"/>
      <c r="AH162" s="220"/>
      <c r="AI162" s="220"/>
      <c r="AJ162" s="220"/>
      <c r="AK162" s="220"/>
      <c r="AL162" s="220"/>
      <c r="AM162" s="220"/>
    </row>
    <row r="163" spans="1:39" x14ac:dyDescent="0.25">
      <c r="A163" s="220"/>
      <c r="B163" s="220"/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0"/>
      <c r="W163" s="220"/>
      <c r="X163" s="220"/>
      <c r="Y163" s="220"/>
      <c r="Z163" s="220"/>
      <c r="AA163" s="220"/>
      <c r="AB163" s="220"/>
      <c r="AC163" s="220"/>
      <c r="AD163" s="220"/>
      <c r="AE163" s="220"/>
      <c r="AF163" s="220"/>
      <c r="AG163" s="220"/>
      <c r="AH163" s="220"/>
      <c r="AI163" s="220"/>
      <c r="AJ163" s="220"/>
      <c r="AK163" s="220"/>
      <c r="AL163" s="220"/>
      <c r="AM163" s="220"/>
    </row>
    <row r="164" spans="1:39" x14ac:dyDescent="0.25">
      <c r="A164" s="220"/>
      <c r="B164" s="220"/>
      <c r="C164" s="220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/>
      <c r="AF164" s="220"/>
      <c r="AG164" s="220"/>
      <c r="AH164" s="220"/>
      <c r="AI164" s="220"/>
      <c r="AJ164" s="220"/>
      <c r="AK164" s="220"/>
      <c r="AL164" s="220"/>
      <c r="AM164" s="220"/>
    </row>
    <row r="165" spans="1:39" x14ac:dyDescent="0.25">
      <c r="A165" s="220"/>
      <c r="B165" s="220"/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220"/>
      <c r="R165" s="220"/>
      <c r="S165" s="220"/>
      <c r="T165" s="220"/>
      <c r="U165" s="220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20"/>
      <c r="AK165" s="220"/>
      <c r="AL165" s="220"/>
      <c r="AM165" s="220"/>
    </row>
    <row r="166" spans="1:39" x14ac:dyDescent="0.25">
      <c r="A166" s="220"/>
      <c r="B166" s="220"/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/>
      <c r="V166" s="220"/>
      <c r="W166" s="220"/>
      <c r="X166" s="220"/>
      <c r="Y166" s="220"/>
      <c r="Z166" s="220"/>
      <c r="AA166" s="220"/>
      <c r="AB166" s="220"/>
      <c r="AC166" s="220"/>
      <c r="AD166" s="220"/>
      <c r="AE166" s="220"/>
      <c r="AF166" s="220"/>
      <c r="AG166" s="220"/>
      <c r="AH166" s="220"/>
      <c r="AI166" s="220"/>
      <c r="AJ166" s="220"/>
      <c r="AK166" s="220"/>
      <c r="AL166" s="220"/>
      <c r="AM166" s="220"/>
    </row>
    <row r="167" spans="1:39" x14ac:dyDescent="0.25">
      <c r="A167" s="220"/>
      <c r="B167" s="220"/>
      <c r="C167" s="220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</row>
    <row r="168" spans="1:39" x14ac:dyDescent="0.25">
      <c r="A168" s="220"/>
      <c r="B168" s="220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/>
      <c r="AF168" s="220"/>
      <c r="AG168" s="220"/>
      <c r="AH168" s="220"/>
      <c r="AI168" s="220"/>
      <c r="AJ168" s="220"/>
      <c r="AK168" s="220"/>
      <c r="AL168" s="220"/>
      <c r="AM168" s="220"/>
    </row>
    <row r="169" spans="1:39" x14ac:dyDescent="0.25">
      <c r="A169" s="220"/>
      <c r="B169" s="220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</row>
    <row r="170" spans="1:39" x14ac:dyDescent="0.25">
      <c r="A170" s="220"/>
      <c r="B170" s="220"/>
      <c r="C170" s="220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20"/>
      <c r="AK170" s="220"/>
      <c r="AL170" s="220"/>
      <c r="AM170" s="220"/>
    </row>
    <row r="171" spans="1:39" x14ac:dyDescent="0.25">
      <c r="A171" s="220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0"/>
      <c r="AI171" s="220"/>
      <c r="AJ171" s="220"/>
      <c r="AK171" s="220"/>
      <c r="AL171" s="220"/>
      <c r="AM171" s="220"/>
    </row>
    <row r="172" spans="1:39" x14ac:dyDescent="0.25">
      <c r="A172" s="220"/>
      <c r="B172" s="220"/>
      <c r="C172" s="220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/>
      <c r="AH172" s="220"/>
      <c r="AI172" s="220"/>
      <c r="AJ172" s="220"/>
      <c r="AK172" s="220"/>
      <c r="AL172" s="220"/>
      <c r="AM172" s="220"/>
    </row>
    <row r="173" spans="1:39" x14ac:dyDescent="0.25">
      <c r="A173" s="220"/>
      <c r="B173" s="220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/>
      <c r="AF173" s="220"/>
      <c r="AG173" s="220"/>
      <c r="AH173" s="220"/>
      <c r="AI173" s="220"/>
      <c r="AJ173" s="220"/>
      <c r="AK173" s="220"/>
      <c r="AL173" s="220"/>
      <c r="AM173" s="220"/>
    </row>
    <row r="174" spans="1:39" x14ac:dyDescent="0.25">
      <c r="A174" s="220"/>
      <c r="B174" s="220"/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/>
      <c r="AF174" s="220"/>
      <c r="AG174" s="220"/>
      <c r="AH174" s="220"/>
      <c r="AI174" s="220"/>
      <c r="AJ174" s="220"/>
      <c r="AK174" s="220"/>
      <c r="AL174" s="220"/>
      <c r="AM174" s="220"/>
    </row>
    <row r="175" spans="1:39" x14ac:dyDescent="0.25">
      <c r="A175" s="220"/>
      <c r="B175" s="220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  <c r="AA175" s="220"/>
      <c r="AB175" s="220"/>
      <c r="AC175" s="220"/>
      <c r="AD175" s="220"/>
      <c r="AE175" s="220"/>
      <c r="AF175" s="220"/>
      <c r="AG175" s="220"/>
      <c r="AH175" s="220"/>
      <c r="AI175" s="220"/>
      <c r="AJ175" s="220"/>
      <c r="AK175" s="220"/>
      <c r="AL175" s="220"/>
      <c r="AM175" s="220"/>
    </row>
    <row r="176" spans="1:39" x14ac:dyDescent="0.25">
      <c r="A176" s="220"/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/>
      <c r="AF176" s="220"/>
      <c r="AG176" s="220"/>
      <c r="AH176" s="220"/>
      <c r="AI176" s="220"/>
      <c r="AJ176" s="220"/>
      <c r="AK176" s="220"/>
      <c r="AL176" s="220"/>
      <c r="AM176" s="220"/>
    </row>
    <row r="177" spans="1:39" x14ac:dyDescent="0.25">
      <c r="A177" s="220"/>
      <c r="B177" s="220"/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/>
      <c r="AF177" s="220"/>
      <c r="AG177" s="220"/>
      <c r="AH177" s="220"/>
      <c r="AI177" s="220"/>
      <c r="AJ177" s="220"/>
      <c r="AK177" s="220"/>
      <c r="AL177" s="220"/>
      <c r="AM177" s="220"/>
    </row>
    <row r="178" spans="1:39" x14ac:dyDescent="0.25">
      <c r="A178" s="220"/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0"/>
      <c r="AH178" s="220"/>
      <c r="AI178" s="220"/>
      <c r="AJ178" s="220"/>
      <c r="AK178" s="220"/>
      <c r="AL178" s="220"/>
      <c r="AM178" s="220"/>
    </row>
    <row r="179" spans="1:39" x14ac:dyDescent="0.25">
      <c r="A179" s="220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/>
      <c r="AH179" s="220"/>
      <c r="AI179" s="220"/>
      <c r="AJ179" s="220"/>
      <c r="AK179" s="220"/>
      <c r="AL179" s="220"/>
      <c r="AM179" s="220"/>
    </row>
    <row r="180" spans="1:39" x14ac:dyDescent="0.25">
      <c r="A180" s="220"/>
      <c r="B180" s="220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20"/>
      <c r="AF180" s="220"/>
      <c r="AG180" s="220"/>
      <c r="AH180" s="220"/>
      <c r="AI180" s="220"/>
      <c r="AJ180" s="220"/>
      <c r="AK180" s="220"/>
      <c r="AL180" s="220"/>
      <c r="AM180" s="220"/>
    </row>
    <row r="181" spans="1:39" x14ac:dyDescent="0.25">
      <c r="A181" s="220"/>
      <c r="B181" s="220"/>
      <c r="C181" s="220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  <c r="Z181" s="220"/>
      <c r="AA181" s="220"/>
      <c r="AB181" s="220"/>
      <c r="AC181" s="220"/>
      <c r="AD181" s="220"/>
      <c r="AE181" s="220"/>
      <c r="AF181" s="220"/>
      <c r="AG181" s="220"/>
      <c r="AH181" s="220"/>
      <c r="AI181" s="220"/>
      <c r="AJ181" s="220"/>
      <c r="AK181" s="220"/>
      <c r="AL181" s="220"/>
      <c r="AM181" s="220"/>
    </row>
    <row r="182" spans="1:39" x14ac:dyDescent="0.25">
      <c r="A182" s="220"/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  <c r="Z182" s="220"/>
      <c r="AA182" s="220"/>
      <c r="AB182" s="220"/>
      <c r="AC182" s="220"/>
      <c r="AD182" s="220"/>
      <c r="AE182" s="220"/>
      <c r="AF182" s="220"/>
      <c r="AG182" s="220"/>
      <c r="AH182" s="220"/>
      <c r="AI182" s="220"/>
      <c r="AJ182" s="220"/>
      <c r="AK182" s="220"/>
      <c r="AL182" s="220"/>
      <c r="AM182" s="220"/>
    </row>
    <row r="183" spans="1:39" x14ac:dyDescent="0.25">
      <c r="A183" s="220"/>
      <c r="B183" s="220"/>
      <c r="C183" s="220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  <c r="AA183" s="220"/>
      <c r="AB183" s="220"/>
      <c r="AC183" s="220"/>
      <c r="AD183" s="220"/>
      <c r="AE183" s="220"/>
      <c r="AF183" s="220"/>
      <c r="AG183" s="220"/>
      <c r="AH183" s="220"/>
      <c r="AI183" s="220"/>
      <c r="AJ183" s="220"/>
      <c r="AK183" s="220"/>
      <c r="AL183" s="220"/>
      <c r="AM183" s="220"/>
    </row>
    <row r="184" spans="1:39" x14ac:dyDescent="0.25">
      <c r="A184" s="220"/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/>
      <c r="AF184" s="220"/>
      <c r="AG184" s="220"/>
      <c r="AH184" s="220"/>
      <c r="AI184" s="220"/>
      <c r="AJ184" s="220"/>
      <c r="AK184" s="220"/>
      <c r="AL184" s="220"/>
      <c r="AM184" s="220"/>
    </row>
    <row r="185" spans="1:39" x14ac:dyDescent="0.25">
      <c r="A185" s="220"/>
      <c r="B185" s="220"/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  <c r="Z185" s="220"/>
      <c r="AA185" s="220"/>
      <c r="AB185" s="220"/>
      <c r="AC185" s="220"/>
      <c r="AD185" s="220"/>
      <c r="AE185" s="220"/>
      <c r="AF185" s="220"/>
      <c r="AG185" s="220"/>
      <c r="AH185" s="220"/>
      <c r="AI185" s="220"/>
      <c r="AJ185" s="220"/>
      <c r="AK185" s="220"/>
      <c r="AL185" s="220"/>
      <c r="AM185" s="220"/>
    </row>
    <row r="186" spans="1:39" x14ac:dyDescent="0.25">
      <c r="A186" s="220"/>
      <c r="B186" s="220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  <c r="Z186" s="220"/>
      <c r="AA186" s="220"/>
      <c r="AB186" s="220"/>
      <c r="AC186" s="220"/>
      <c r="AD186" s="220"/>
      <c r="AE186" s="220"/>
      <c r="AF186" s="220"/>
      <c r="AG186" s="220"/>
      <c r="AH186" s="220"/>
      <c r="AI186" s="220"/>
      <c r="AJ186" s="220"/>
      <c r="AK186" s="220"/>
      <c r="AL186" s="220"/>
      <c r="AM186" s="220"/>
    </row>
    <row r="187" spans="1:39" x14ac:dyDescent="0.25">
      <c r="A187" s="220"/>
      <c r="B187" s="220"/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  <c r="Z187" s="220"/>
      <c r="AA187" s="220"/>
      <c r="AB187" s="220"/>
      <c r="AC187" s="220"/>
      <c r="AD187" s="220"/>
      <c r="AE187" s="220"/>
      <c r="AF187" s="220"/>
      <c r="AG187" s="220"/>
      <c r="AH187" s="220"/>
      <c r="AI187" s="220"/>
      <c r="AJ187" s="220"/>
      <c r="AK187" s="220"/>
      <c r="AL187" s="220"/>
      <c r="AM187" s="220"/>
    </row>
    <row r="188" spans="1:39" x14ac:dyDescent="0.25">
      <c r="A188" s="220"/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  <c r="Z188" s="220"/>
      <c r="AA188" s="220"/>
      <c r="AB188" s="220"/>
      <c r="AC188" s="220"/>
      <c r="AD188" s="220"/>
      <c r="AE188" s="220"/>
      <c r="AF188" s="220"/>
      <c r="AG188" s="220"/>
      <c r="AH188" s="220"/>
      <c r="AI188" s="220"/>
      <c r="AJ188" s="220"/>
      <c r="AK188" s="220"/>
      <c r="AL188" s="220"/>
      <c r="AM188" s="220"/>
    </row>
    <row r="189" spans="1:39" x14ac:dyDescent="0.25">
      <c r="A189" s="220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/>
      <c r="AH189" s="220"/>
      <c r="AI189" s="220"/>
      <c r="AJ189" s="220"/>
      <c r="AK189" s="220"/>
      <c r="AL189" s="220"/>
      <c r="AM189" s="220"/>
    </row>
    <row r="190" spans="1:39" x14ac:dyDescent="0.25">
      <c r="A190" s="220"/>
      <c r="B190" s="220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  <c r="Z190" s="220"/>
      <c r="AA190" s="220"/>
      <c r="AB190" s="220"/>
      <c r="AC190" s="220"/>
      <c r="AD190" s="220"/>
      <c r="AE190" s="220"/>
      <c r="AF190" s="220"/>
      <c r="AG190" s="220"/>
      <c r="AH190" s="220"/>
      <c r="AI190" s="220"/>
      <c r="AJ190" s="220"/>
      <c r="AK190" s="220"/>
      <c r="AL190" s="220"/>
      <c r="AM190" s="220"/>
    </row>
    <row r="191" spans="1:39" x14ac:dyDescent="0.25">
      <c r="A191" s="220"/>
      <c r="B191" s="220"/>
      <c r="C191" s="220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  <c r="Z191" s="220"/>
      <c r="AA191" s="220"/>
      <c r="AB191" s="220"/>
      <c r="AC191" s="220"/>
      <c r="AD191" s="220"/>
      <c r="AE191" s="220"/>
      <c r="AF191" s="220"/>
      <c r="AG191" s="220"/>
      <c r="AH191" s="220"/>
      <c r="AI191" s="220"/>
      <c r="AJ191" s="220"/>
      <c r="AK191" s="220"/>
      <c r="AL191" s="220"/>
      <c r="AM191" s="220"/>
    </row>
    <row r="192" spans="1:39" x14ac:dyDescent="0.25">
      <c r="A192" s="220"/>
      <c r="B192" s="220"/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  <c r="Z192" s="220"/>
      <c r="AA192" s="220"/>
      <c r="AB192" s="220"/>
      <c r="AC192" s="220"/>
      <c r="AD192" s="220"/>
      <c r="AE192" s="220"/>
      <c r="AF192" s="220"/>
      <c r="AG192" s="220"/>
      <c r="AH192" s="220"/>
      <c r="AI192" s="220"/>
      <c r="AJ192" s="220"/>
      <c r="AK192" s="220"/>
      <c r="AL192" s="220"/>
      <c r="AM192" s="220"/>
    </row>
    <row r="193" spans="1:39" x14ac:dyDescent="0.25">
      <c r="A193" s="220"/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0"/>
      <c r="AF193" s="220"/>
      <c r="AG193" s="220"/>
      <c r="AH193" s="220"/>
      <c r="AI193" s="220"/>
      <c r="AJ193" s="220"/>
      <c r="AK193" s="220"/>
      <c r="AL193" s="220"/>
      <c r="AM193" s="220"/>
    </row>
    <row r="194" spans="1:39" x14ac:dyDescent="0.25">
      <c r="A194" s="220"/>
      <c r="B194" s="220"/>
      <c r="C194" s="220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/>
      <c r="AH194" s="220"/>
      <c r="AI194" s="220"/>
      <c r="AJ194" s="220"/>
      <c r="AK194" s="220"/>
      <c r="AL194" s="220"/>
      <c r="AM194" s="220"/>
    </row>
    <row r="195" spans="1:39" x14ac:dyDescent="0.25">
      <c r="A195" s="220"/>
      <c r="B195" s="220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  <c r="Z195" s="220"/>
      <c r="AA195" s="220"/>
      <c r="AB195" s="220"/>
      <c r="AC195" s="220"/>
      <c r="AD195" s="220"/>
      <c r="AE195" s="220"/>
      <c r="AF195" s="220"/>
      <c r="AG195" s="220"/>
      <c r="AH195" s="220"/>
      <c r="AI195" s="220"/>
      <c r="AJ195" s="220"/>
      <c r="AK195" s="220"/>
      <c r="AL195" s="220"/>
      <c r="AM195" s="220"/>
    </row>
    <row r="196" spans="1:39" x14ac:dyDescent="0.25">
      <c r="A196" s="220"/>
      <c r="B196" s="220"/>
      <c r="C196" s="220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  <c r="Z196" s="220"/>
      <c r="AA196" s="220"/>
      <c r="AB196" s="220"/>
      <c r="AC196" s="220"/>
      <c r="AD196" s="220"/>
      <c r="AE196" s="220"/>
      <c r="AF196" s="220"/>
      <c r="AG196" s="220"/>
      <c r="AH196" s="220"/>
      <c r="AI196" s="220"/>
      <c r="AJ196" s="220"/>
      <c r="AK196" s="220"/>
      <c r="AL196" s="220"/>
      <c r="AM196" s="220"/>
    </row>
    <row r="197" spans="1:39" x14ac:dyDescent="0.25">
      <c r="A197" s="220"/>
      <c r="B197" s="220"/>
      <c r="C197" s="220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  <c r="AA197" s="220"/>
      <c r="AB197" s="220"/>
      <c r="AC197" s="220"/>
      <c r="AD197" s="220"/>
      <c r="AE197" s="220"/>
      <c r="AF197" s="220"/>
      <c r="AG197" s="220"/>
      <c r="AH197" s="220"/>
      <c r="AI197" s="220"/>
      <c r="AJ197" s="220"/>
      <c r="AK197" s="220"/>
      <c r="AL197" s="220"/>
      <c r="AM197" s="220"/>
    </row>
    <row r="198" spans="1:39" x14ac:dyDescent="0.25">
      <c r="A198" s="220"/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  <c r="Z198" s="220"/>
      <c r="AA198" s="220"/>
      <c r="AB198" s="220"/>
      <c r="AC198" s="220"/>
      <c r="AD198" s="220"/>
      <c r="AE198" s="220"/>
      <c r="AF198" s="220"/>
      <c r="AG198" s="220"/>
      <c r="AH198" s="220"/>
      <c r="AI198" s="220"/>
      <c r="AJ198" s="220"/>
      <c r="AK198" s="220"/>
      <c r="AL198" s="220"/>
      <c r="AM198" s="220"/>
    </row>
    <row r="199" spans="1:39" x14ac:dyDescent="0.25">
      <c r="A199" s="220"/>
      <c r="B199" s="220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/>
      <c r="AF199" s="220"/>
      <c r="AG199" s="220"/>
      <c r="AH199" s="220"/>
      <c r="AI199" s="220"/>
      <c r="AJ199" s="220"/>
      <c r="AK199" s="220"/>
      <c r="AL199" s="220"/>
      <c r="AM199" s="220"/>
    </row>
    <row r="200" spans="1:39" x14ac:dyDescent="0.25">
      <c r="A200" s="220"/>
      <c r="B200" s="220"/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  <c r="Z200" s="220"/>
      <c r="AA200" s="220"/>
      <c r="AB200" s="220"/>
      <c r="AC200" s="220"/>
      <c r="AD200" s="220"/>
      <c r="AE200" s="220"/>
      <c r="AF200" s="220"/>
      <c r="AG200" s="220"/>
      <c r="AH200" s="220"/>
      <c r="AI200" s="220"/>
      <c r="AJ200" s="220"/>
      <c r="AK200" s="220"/>
      <c r="AL200" s="220"/>
      <c r="AM200" s="220"/>
    </row>
    <row r="201" spans="1:39" x14ac:dyDescent="0.25">
      <c r="A201" s="220"/>
      <c r="B201" s="220"/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  <c r="Z201" s="220"/>
      <c r="AA201" s="220"/>
      <c r="AB201" s="220"/>
      <c r="AC201" s="220"/>
      <c r="AD201" s="220"/>
      <c r="AE201" s="220"/>
      <c r="AF201" s="220"/>
      <c r="AG201" s="220"/>
      <c r="AH201" s="220"/>
      <c r="AI201" s="220"/>
      <c r="AJ201" s="220"/>
      <c r="AK201" s="220"/>
      <c r="AL201" s="220"/>
      <c r="AM201" s="220"/>
    </row>
    <row r="202" spans="1:39" x14ac:dyDescent="0.25">
      <c r="A202" s="220"/>
      <c r="B202" s="220"/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  <c r="Z202" s="220"/>
      <c r="AA202" s="220"/>
      <c r="AB202" s="220"/>
      <c r="AC202" s="220"/>
      <c r="AD202" s="220"/>
      <c r="AE202" s="220"/>
      <c r="AF202" s="220"/>
      <c r="AG202" s="220"/>
      <c r="AH202" s="220"/>
      <c r="AI202" s="220"/>
      <c r="AJ202" s="220"/>
      <c r="AK202" s="220"/>
      <c r="AL202" s="220"/>
      <c r="AM202" s="220"/>
    </row>
    <row r="203" spans="1:39" x14ac:dyDescent="0.25">
      <c r="A203" s="220"/>
      <c r="B203" s="220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  <c r="Z203" s="220"/>
      <c r="AA203" s="220"/>
      <c r="AB203" s="220"/>
      <c r="AC203" s="220"/>
      <c r="AD203" s="220"/>
      <c r="AE203" s="220"/>
      <c r="AF203" s="220"/>
      <c r="AG203" s="220"/>
      <c r="AH203" s="220"/>
      <c r="AI203" s="220"/>
      <c r="AJ203" s="220"/>
      <c r="AK203" s="220"/>
      <c r="AL203" s="220"/>
      <c r="AM203" s="220"/>
    </row>
    <row r="204" spans="1:39" x14ac:dyDescent="0.25">
      <c r="A204" s="220"/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/>
      <c r="AH204" s="220"/>
      <c r="AI204" s="220"/>
      <c r="AJ204" s="220"/>
      <c r="AK204" s="220"/>
      <c r="AL204" s="220"/>
      <c r="AM204" s="220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A43:H46"/>
    <mergeCell ref="A47:H47"/>
    <mergeCell ref="B48:C48"/>
    <mergeCell ref="E48:F48"/>
    <mergeCell ref="G48:H48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31:H31"/>
    <mergeCell ref="B32:H32"/>
    <mergeCell ref="B33:H33"/>
    <mergeCell ref="B34:H34"/>
    <mergeCell ref="B35:H35"/>
    <mergeCell ref="B36:H36"/>
    <mergeCell ref="A18:H18"/>
    <mergeCell ref="A19:H19"/>
    <mergeCell ref="A20:H20"/>
    <mergeCell ref="A21:H25"/>
    <mergeCell ref="A26:H26"/>
    <mergeCell ref="A27:H30"/>
    <mergeCell ref="A12:B12"/>
    <mergeCell ref="C12:D12"/>
    <mergeCell ref="A13:B13"/>
    <mergeCell ref="C13:D13"/>
    <mergeCell ref="A14:H14"/>
    <mergeCell ref="A15:H17"/>
    <mergeCell ref="A9:B9"/>
    <mergeCell ref="C9:D9"/>
    <mergeCell ref="A10:B10"/>
    <mergeCell ref="C10:D10"/>
    <mergeCell ref="A11:B11"/>
    <mergeCell ref="C11:D11"/>
    <mergeCell ref="A5:H5"/>
    <mergeCell ref="A6:B6"/>
    <mergeCell ref="C6:D6"/>
    <mergeCell ref="A7:B7"/>
    <mergeCell ref="C7:D7"/>
    <mergeCell ref="A8:B8"/>
    <mergeCell ref="C8:D8"/>
    <mergeCell ref="A1:J1"/>
    <mergeCell ref="A2:H2"/>
    <mergeCell ref="A3:B3"/>
    <mergeCell ref="C3:D3"/>
    <mergeCell ref="A4:B4"/>
    <mergeCell ref="C4:D4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2021-05-20T12:35:53Z</dcterms:modified>
</cp:coreProperties>
</file>