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Obrasci\Ured za međunarodnu suradnju - obrazac 2026 - prijava potopora\"/>
    </mc:Choice>
  </mc:AlternateContent>
  <xr:revisionPtr revIDLastSave="0" documentId="13_ncr:1_{A69DDF5D-3A51-40B1-9A0F-C335A9419BBE}" xr6:coauthVersionLast="47" xr6:coauthVersionMax="47" xr10:uidLastSave="{00000000-0000-0000-0000-000000000000}"/>
  <bookViews>
    <workbookView xWindow="-98" yWindow="-98" windowWidth="21795" windowHeight="12975" tabRatio="842" firstSheet="1" activeTab="1" xr2:uid="{00000000-000D-0000-FFFF-FFFF00000000}"/>
  </bookViews>
  <sheets>
    <sheet name="Labels" sheetId="3" state="hidden" r:id="rId1"/>
    <sheet name="A. Opći podaci" sheetId="1" r:id="rId2"/>
    <sheet name="B. Podaci za evaluaciju" sheetId="25" r:id="rId3"/>
    <sheet name="C. Ekvivalent realizacije " sheetId="26" r:id="rId4"/>
    <sheet name="D. Plan rada" sheetId="20" r:id="rId5"/>
    <sheet name="E. Financijski plan" sheetId="16" r:id="rId6"/>
    <sheet name="F. Izvješće" sheetId="24" r:id="rId7"/>
  </sheets>
  <externalReferences>
    <externalReference r:id="rId8"/>
    <externalReference r:id="rId9"/>
  </externalReferences>
  <definedNames>
    <definedName name="_xlnm._FilterDatabase" localSheetId="1" hidden="1">'A. Opći podaci'!$A$15:$C$16</definedName>
    <definedName name="ACRO">Labels!$F$2:$F$14</definedName>
    <definedName name="biot_kat">Labels!$S$2:$S$4</definedName>
    <definedName name="dfhahy">[1]Labels!$P$2:$P$7</definedName>
    <definedName name="dnhyth">[1]Labels!$M$2:$M$4</definedName>
    <definedName name="fakulteti">Labels!$A$2:$A$15</definedName>
    <definedName name="kattr" localSheetId="6">[2]Labels!$H$2:$H$5</definedName>
    <definedName name="kattr">Labels!$H$2:$H$5</definedName>
    <definedName name="kvartile">Labels!$S$2:$S$5</definedName>
    <definedName name="neda">Labels!$J$2:$J$3</definedName>
    <definedName name="Podrucje" localSheetId="6">[2]Labels!$P$2:$P$7</definedName>
    <definedName name="Podrucje">Labels!$P$3:$P$7</definedName>
    <definedName name="_xlnm.Print_Area" localSheetId="1">'A. Opći podaci'!$A$1:$R$40</definedName>
    <definedName name="_xlnm.Print_Area" localSheetId="4">'D. Plan rada'!$A$1:$M$41</definedName>
    <definedName name="_xlnm.Print_Area" localSheetId="5">'E. Financijski plan'!$A$1:$F$46</definedName>
    <definedName name="projekti" localSheetId="6">[2]Labels!$M$2:$M$4</definedName>
    <definedName name="projekti">Labels!$M$2:$M$4</definedName>
    <definedName name="vpp_tip">Labels!$X$2:$X$4</definedName>
    <definedName name="vrsta_p">Labels!$N$2:$N$3</definedName>
    <definedName name="vtp_kat">Labels!$U$2:$U$7</definedName>
    <definedName name="zvanja" localSheetId="6">[2]Labels!$K$2:$K$25</definedName>
    <definedName name="zvanja">Labels!$K$2:$K$30</definedName>
  </definedNames>
  <calcPr calcId="191029"/>
  <customWorkbookViews>
    <customWorkbookView name="Obrazac Print" guid="{5DA942F9-93A1-4CC1-8713-7F341398BA4F}" includePrintSettings="0" includeHiddenRowCol="0" maximized="1" xWindow="1" yWindow="1" windowWidth="1920" windowHeight="996" activeSheetId="1" showFormulaBar="0"/>
    <customWorkbookView name="Obrazac" guid="{5B15E957-A46D-4F35-874F-E94885D54CFF}" includePrintSettings="0" includeHiddenRowCol="0" maximized="1" xWindow="1" yWindow="1" windowWidth="1920" windowHeight="97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" l="1"/>
  <c r="D25" i="1"/>
  <c r="B25" i="1"/>
  <c r="O25" i="1"/>
  <c r="F4" i="26" a="1"/>
  <c r="F4" i="26" s="1"/>
  <c r="F5" i="26" a="1"/>
  <c r="F5" i="26" s="1"/>
  <c r="F6" i="26" a="1"/>
  <c r="F6" i="26" s="1"/>
  <c r="F7" i="26" a="1"/>
  <c r="F7" i="26" s="1"/>
  <c r="F8" i="26" a="1"/>
  <c r="F8" i="26" s="1"/>
  <c r="F9" i="26" a="1"/>
  <c r="F9" i="26" s="1"/>
  <c r="F10" i="26" a="1"/>
  <c r="F10" i="26" s="1"/>
  <c r="F3" i="26" a="1"/>
  <c r="F3" i="26" s="1"/>
  <c r="I14" i="25" a="1"/>
  <c r="I14" i="25" s="1"/>
  <c r="K4" i="26"/>
  <c r="K5" i="26"/>
  <c r="K6" i="26"/>
  <c r="K7" i="26"/>
  <c r="K8" i="26"/>
  <c r="K9" i="26"/>
  <c r="K10" i="26"/>
  <c r="K3" i="26"/>
  <c r="J10" i="26" a="1"/>
  <c r="J10" i="26" s="1"/>
  <c r="J4" i="26" a="1"/>
  <c r="J4" i="26" s="1"/>
  <c r="J5" i="26" a="1"/>
  <c r="J5" i="26" s="1"/>
  <c r="J6" i="26" a="1"/>
  <c r="J6" i="26" s="1"/>
  <c r="J7" i="26" a="1"/>
  <c r="J7" i="26" s="1"/>
  <c r="J8" i="26" a="1"/>
  <c r="J8" i="26" s="1"/>
  <c r="J9" i="26" a="1"/>
  <c r="J9" i="26" s="1"/>
  <c r="J3" i="26" a="1"/>
  <c r="J3" i="26" s="1"/>
  <c r="G5" i="26"/>
  <c r="H5" i="26" s="1"/>
  <c r="G6" i="26"/>
  <c r="H6" i="26" s="1"/>
  <c r="G7" i="26"/>
  <c r="H7" i="26" s="1"/>
  <c r="G8" i="26"/>
  <c r="H8" i="26" s="1"/>
  <c r="G9" i="26"/>
  <c r="H9" i="26" s="1"/>
  <c r="G10" i="26"/>
  <c r="H10" i="26" s="1"/>
  <c r="G3" i="26"/>
  <c r="H3" i="26" s="1"/>
  <c r="G4" i="26"/>
  <c r="H4" i="26" s="1"/>
  <c r="F2" i="16"/>
  <c r="H13" i="24"/>
  <c r="G13" i="24"/>
  <c r="F13" i="24"/>
  <c r="E13" i="24"/>
  <c r="C13" i="24"/>
  <c r="A13" i="24"/>
  <c r="H12" i="24"/>
  <c r="G12" i="24"/>
  <c r="F12" i="24"/>
  <c r="E12" i="24"/>
  <c r="C12" i="24"/>
  <c r="A12" i="24"/>
  <c r="H11" i="24"/>
  <c r="G11" i="24"/>
  <c r="F11" i="24"/>
  <c r="E11" i="24"/>
  <c r="C11" i="24"/>
  <c r="A11" i="24"/>
  <c r="H10" i="24"/>
  <c r="G10" i="24"/>
  <c r="F10" i="24"/>
  <c r="E10" i="24"/>
  <c r="C10" i="24"/>
  <c r="A10" i="24"/>
  <c r="H9" i="24"/>
  <c r="G9" i="24"/>
  <c r="F9" i="24"/>
  <c r="E9" i="24"/>
  <c r="C9" i="24"/>
  <c r="A9" i="24"/>
  <c r="H8" i="24"/>
  <c r="G8" i="24"/>
  <c r="F8" i="24"/>
  <c r="E8" i="24"/>
  <c r="C8" i="24"/>
  <c r="A8" i="24"/>
  <c r="H7" i="24"/>
  <c r="G7" i="24"/>
  <c r="F7" i="24"/>
  <c r="E7" i="24"/>
  <c r="C7" i="24"/>
  <c r="A7" i="24"/>
  <c r="H4" i="24"/>
  <c r="G4" i="24"/>
  <c r="F4" i="24"/>
  <c r="E4" i="24"/>
  <c r="C4" i="24"/>
  <c r="A4" i="24"/>
  <c r="K11" i="26" l="1"/>
  <c r="H11" i="26"/>
  <c r="J11" i="26"/>
  <c r="L3" i="26" l="1"/>
  <c r="F3" i="16" l="1"/>
  <c r="Q7" i="1" l="1"/>
  <c r="J7" i="1"/>
  <c r="H7" i="1"/>
  <c r="E7" i="1"/>
  <c r="P15" i="1" l="1"/>
  <c r="F15" i="1"/>
  <c r="AA26" i="20" l="1"/>
  <c r="AH12" i="1"/>
  <c r="AM30" i="1"/>
  <c r="AM31" i="1"/>
  <c r="AL30" i="1"/>
  <c r="AL31" i="1"/>
  <c r="AK30" i="1"/>
  <c r="AK31" i="1"/>
  <c r="AJ30" i="1"/>
  <c r="AJ31" i="1"/>
  <c r="AI30" i="1"/>
  <c r="AI31" i="1"/>
  <c r="AH30" i="1"/>
  <c r="AH31" i="1"/>
  <c r="AM26" i="1"/>
  <c r="AM27" i="1"/>
  <c r="AM28" i="1"/>
  <c r="AM29" i="1"/>
  <c r="AL26" i="1"/>
  <c r="AL27" i="1"/>
  <c r="AL28" i="1"/>
  <c r="AL29" i="1"/>
  <c r="AK26" i="1"/>
  <c r="AK27" i="1"/>
  <c r="AK28" i="1"/>
  <c r="AK29" i="1"/>
  <c r="AJ26" i="1"/>
  <c r="AJ27" i="1"/>
  <c r="AJ28" i="1"/>
  <c r="AJ29" i="1"/>
  <c r="AI26" i="1"/>
  <c r="AI27" i="1"/>
  <c r="AI28" i="1"/>
  <c r="AI29" i="1"/>
  <c r="AH29" i="1"/>
  <c r="AH26" i="1"/>
  <c r="AH27" i="1"/>
  <c r="AH28" i="1"/>
  <c r="AM25" i="1"/>
  <c r="AL25" i="1"/>
  <c r="AK25" i="1"/>
  <c r="AJ25" i="1"/>
  <c r="AI25" i="1"/>
  <c r="AH25" i="1"/>
  <c r="AJ19" i="1"/>
  <c r="AH19" i="1"/>
  <c r="A10" i="16" l="1"/>
  <c r="A11" i="16"/>
  <c r="F4" i="16" l="1"/>
  <c r="F5" i="16"/>
  <c r="F6" i="16"/>
  <c r="A46" i="16" l="1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<sst xmlns="http://schemas.openxmlformats.org/spreadsheetml/2006/main" count="331" uniqueCount="231">
  <si>
    <t>R.br.</t>
  </si>
  <si>
    <t>Kategorija troška</t>
  </si>
  <si>
    <t>OIB</t>
  </si>
  <si>
    <t>Naziv</t>
  </si>
  <si>
    <t>Adresa</t>
  </si>
  <si>
    <t>PPT</t>
  </si>
  <si>
    <t>Mjesto</t>
  </si>
  <si>
    <t>Varaždin</t>
  </si>
  <si>
    <t>Kat. Troška</t>
  </si>
  <si>
    <t>TIR</t>
  </si>
  <si>
    <t>Naziv sastavnice</t>
  </si>
  <si>
    <t>Ime</t>
  </si>
  <si>
    <t>DA</t>
  </si>
  <si>
    <t>NE</t>
  </si>
  <si>
    <t>Ukupni rashodi</t>
  </si>
  <si>
    <t>Potpis voditelja</t>
  </si>
  <si>
    <t>Zvanje</t>
  </si>
  <si>
    <t>Redoviti profesor</t>
  </si>
  <si>
    <t>Izvanredni profesor</t>
  </si>
  <si>
    <t>Znanstveni savjetnik</t>
  </si>
  <si>
    <t>Znanstveni suradnik</t>
  </si>
  <si>
    <t>Viši znanstveni suradnik</t>
  </si>
  <si>
    <t>Professor emeritus</t>
  </si>
  <si>
    <t>Područje</t>
  </si>
  <si>
    <t>Profesor visoke škole</t>
  </si>
  <si>
    <t>Viši predavač</t>
  </si>
  <si>
    <t>Predavač</t>
  </si>
  <si>
    <t>Viši lektor</t>
  </si>
  <si>
    <t>Lektor</t>
  </si>
  <si>
    <t>Umjetnički suradnik</t>
  </si>
  <si>
    <t>Zn. novak (dr.sc.)</t>
  </si>
  <si>
    <t>Viši asistent</t>
  </si>
  <si>
    <t>Znanstveni novak</t>
  </si>
  <si>
    <t>Asistent</t>
  </si>
  <si>
    <t>Bez zvanja</t>
  </si>
  <si>
    <t>Viši umjetnički suradnik</t>
  </si>
  <si>
    <t>Društveno</t>
  </si>
  <si>
    <t>Tehničko</t>
  </si>
  <si>
    <t>vtp kat</t>
  </si>
  <si>
    <t>Q2</t>
  </si>
  <si>
    <t>Q3</t>
  </si>
  <si>
    <t>Q4/domaći patent</t>
  </si>
  <si>
    <t>Q1/međunarodni patent</t>
  </si>
  <si>
    <t>Rad - drugi časopis</t>
  </si>
  <si>
    <t>vpp_tip</t>
  </si>
  <si>
    <t>Pretežno teorijski rad</t>
  </si>
  <si>
    <t>Pretežno eksperimentalni ili terenski rad</t>
  </si>
  <si>
    <t>Posebno financijski zahtjevno istraživanje</t>
  </si>
  <si>
    <t>Stručni savjetnik</t>
  </si>
  <si>
    <t>Viši stručni suradnik</t>
  </si>
  <si>
    <t>Stručni suradnik</t>
  </si>
  <si>
    <t>Područje prijave</t>
  </si>
  <si>
    <t>MBZN</t>
  </si>
  <si>
    <t>Prezime</t>
  </si>
  <si>
    <t>#</t>
  </si>
  <si>
    <t>1.</t>
  </si>
  <si>
    <t>Sastavnica</t>
  </si>
  <si>
    <t>Potpis</t>
  </si>
  <si>
    <t>E-mail</t>
  </si>
  <si>
    <t>2.</t>
  </si>
  <si>
    <t>3.</t>
  </si>
  <si>
    <t>4.</t>
  </si>
  <si>
    <t>5.</t>
  </si>
  <si>
    <t>6.</t>
  </si>
  <si>
    <t>7.</t>
  </si>
  <si>
    <t>Ukupan broj istraživača</t>
  </si>
  <si>
    <t>Ukupan traženi iznos</t>
  </si>
  <si>
    <t>PT broj</t>
  </si>
  <si>
    <t>Grad</t>
  </si>
  <si>
    <t>Kratice</t>
  </si>
  <si>
    <t>Akademik</t>
  </si>
  <si>
    <t>C. KRATKI OPIS POTPORE ISTRAŽIVANJU (max 3000 znakova)</t>
  </si>
  <si>
    <t>TSSO</t>
  </si>
  <si>
    <t>TP</t>
  </si>
  <si>
    <t>TM</t>
  </si>
  <si>
    <t>Ime i prezime suradnika</t>
  </si>
  <si>
    <t>Matična institucija</t>
  </si>
  <si>
    <t>8.</t>
  </si>
  <si>
    <t>9.</t>
  </si>
  <si>
    <t>Q1</t>
  </si>
  <si>
    <t>Q4</t>
  </si>
  <si>
    <t>Kvartile ocjene</t>
  </si>
  <si>
    <t>Sudjelovanje na projektu</t>
  </si>
  <si>
    <t>Ne</t>
  </si>
  <si>
    <t>Da/voditelj</t>
  </si>
  <si>
    <t>Da/suradnik</t>
  </si>
  <si>
    <t>C.4. Vanjski suradnici (po potrebi ubaciti redove)</t>
  </si>
  <si>
    <t>C.1. Sažetak (po potrebi raširiti redove)</t>
  </si>
  <si>
    <t>C.2. Obrazloženje (pozadina i razlozi) istraživanja te plan rada (po potrebi raširiti redove)</t>
  </si>
  <si>
    <t>C.3. Očekivani doprinos (po potrebi raširiti redove)</t>
  </si>
  <si>
    <t>M.P.</t>
  </si>
  <si>
    <t>Opis pojedinačne stavke unutar kategorije troška (Opis troška) - po potrebi raširiti i dodati redove</t>
  </si>
  <si>
    <t>A.2. OPĆI PODACI O POTPORI</t>
  </si>
  <si>
    <t>D. FINANCIJSKI PLAN</t>
  </si>
  <si>
    <t>A.1. PODACI O ODJELU</t>
  </si>
  <si>
    <t>104. brigade 3</t>
  </si>
  <si>
    <t>Trg dr. Žarka Dolinara 1</t>
  </si>
  <si>
    <t>Koprivnica</t>
  </si>
  <si>
    <t>ET</t>
  </si>
  <si>
    <t>MOP</t>
  </si>
  <si>
    <t>PS</t>
  </si>
  <si>
    <t>GR</t>
  </si>
  <si>
    <t>SES</t>
  </si>
  <si>
    <t>MED</t>
  </si>
  <si>
    <t>OJ</t>
  </si>
  <si>
    <t>Odjel za elektrotehniku</t>
  </si>
  <si>
    <t>Odjel za strojarstvo</t>
  </si>
  <si>
    <t>Odjel za graditeljstvo</t>
  </si>
  <si>
    <t>Voditelj istraživačke skupine</t>
  </si>
  <si>
    <t>Odjel za sestrinstvo</t>
  </si>
  <si>
    <t>Docent</t>
  </si>
  <si>
    <t>Biomedicinsko</t>
  </si>
  <si>
    <t>Humanističko</t>
  </si>
  <si>
    <t>Potpis pročelnika odjela</t>
  </si>
  <si>
    <t>Prijavom na Natječaj svaki sudionik daje pristanak Sveučilištu Sjever za obradu i javnu objavu osobnih podataka u okviru rezultata evaluacijskog postupka, i daljnjeg izvješćivanja o rezultatima. Potpisom ovog obrasca sudionici potvrđuju da su sve informacije istinite i točno navedene.</t>
  </si>
  <si>
    <t>postotak</t>
  </si>
  <si>
    <t xml:space="preserve">G.  IZVJEŠĆE O UTROŠENIM SREDSTVIMA DODIJELJENIM U OKVIRU VIŠEGODIŠNJEG INSTITUCIJSKOG FINANCIRANJA </t>
  </si>
  <si>
    <t>VODITELJ ISTRAŽIVAČKE SKUPINE</t>
  </si>
  <si>
    <t>SURADNICI</t>
  </si>
  <si>
    <t>NAZIV ISTRAŽIVANJA</t>
  </si>
  <si>
    <t>OPIŠITE CILJEVE ISTRAŽIVANJA</t>
  </si>
  <si>
    <t>OPIŠITE REZULTATE ISTRAŽIVANJA</t>
  </si>
  <si>
    <t>OPIŠITE DOPRINOS ISTRAŽIVANJA(doprinos implementaciji strateških dokumenata ustanove; doprinos povećanju kvalitete znanstvene djelatnosti ustanove; doprinos unapređenju nastave; doprinos napretku istraživačke kompetativnosti institucije itd.)</t>
  </si>
  <si>
    <t>IZNOS DOBIVENE POTPORE</t>
  </si>
  <si>
    <t>BROJ RADOVA a) koji se vrednuju prilikom izbora u znanstvena zvanja prema Pravilniku o uvjetima za izbor u znanstvena zvanja b) izloženih na međunarodnim konferencijama c) izloženih na domaćim konferencijama</t>
  </si>
  <si>
    <t>Email</t>
  </si>
  <si>
    <t>DATUM I POTPIS VODITELJA ISTRAŽIVANJA</t>
  </si>
  <si>
    <t>Biotehničko</t>
  </si>
  <si>
    <t>Odjel za komunikologiju, medije i novinarstvo</t>
  </si>
  <si>
    <t>Odjel za umjetničke studije</t>
  </si>
  <si>
    <t>Odjel za odnose s javnostima</t>
  </si>
  <si>
    <t>Odjel za ekonomiju</t>
  </si>
  <si>
    <t>Odjel za multimediju</t>
  </si>
  <si>
    <t>Odjel za logistiku i održivu mobilnost</t>
  </si>
  <si>
    <t>Odjel za mehatroniku</t>
  </si>
  <si>
    <t>Odjel za prehrambenu tehnologiju</t>
  </si>
  <si>
    <t>LOM</t>
  </si>
  <si>
    <t>KMN</t>
  </si>
  <si>
    <t>FIZ</t>
  </si>
  <si>
    <t>EK</t>
  </si>
  <si>
    <t>MEH</t>
  </si>
  <si>
    <t>ARZ</t>
  </si>
  <si>
    <t>Odjel za ambalažu, recikliranje i zaštitu okoliša</t>
  </si>
  <si>
    <t>Doktorski studij</t>
  </si>
  <si>
    <t>PHD</t>
  </si>
  <si>
    <t>Napomena</t>
  </si>
  <si>
    <t>Kvartil</t>
  </si>
  <si>
    <t>Naslov rada</t>
  </si>
  <si>
    <t>Godina izdanja</t>
  </si>
  <si>
    <t>Redni broj</t>
  </si>
  <si>
    <t>Autor/i</t>
  </si>
  <si>
    <t>10.</t>
  </si>
  <si>
    <t>Naziv istraživanja na hrvatskom i engleskom jeziku</t>
  </si>
  <si>
    <t>C.1. Sažetak na engleskom jeziku (po potrebi raširiti redove)</t>
  </si>
  <si>
    <t>Doprinos implementaciji strateških dokumenata ustanove</t>
  </si>
  <si>
    <t>Doprinos povećanju kvalitete znanstvene djelatnosti ustanove</t>
  </si>
  <si>
    <t>Doprinos unapređenju nastave</t>
  </si>
  <si>
    <t>Doprinos napretku istraživačke kompetativnosti institucije</t>
  </si>
  <si>
    <t>Ostalo</t>
  </si>
  <si>
    <t>Iznos dobivene potpore</t>
  </si>
  <si>
    <t>Utrošena sredstva</t>
  </si>
  <si>
    <t>Postotak potrošnje</t>
  </si>
  <si>
    <t>POPIS RADOVA PROIZAŠLIH IZ POTPORE ISTRAŽIVANJU (po potrebi dodati retke)</t>
  </si>
  <si>
    <t>Naziv rada</t>
  </si>
  <si>
    <t>Baza</t>
  </si>
  <si>
    <t>Poveznica na CROSBI</t>
  </si>
  <si>
    <t>Odjel za geodeziju i geomatiku</t>
  </si>
  <si>
    <t>Odjel za računarstvo i informatiku</t>
  </si>
  <si>
    <t>Odjel za zaštitu okoliša, recikliranje i ambalažu</t>
  </si>
  <si>
    <t>Trg svetog Jurja 1</t>
  </si>
  <si>
    <t>Đurđevac</t>
  </si>
  <si>
    <t>RINF</t>
  </si>
  <si>
    <t>ZORA</t>
  </si>
  <si>
    <t>GIG</t>
  </si>
  <si>
    <t>Iznos u eurima</t>
  </si>
  <si>
    <t>POVEZNICA NA CroRIS</t>
  </si>
  <si>
    <t>Doktorand</t>
  </si>
  <si>
    <t>Odjel za fizioterapiju</t>
  </si>
  <si>
    <t>PREH</t>
  </si>
  <si>
    <t>Mladi znanstvenik</t>
  </si>
  <si>
    <t>Da</t>
  </si>
  <si>
    <t>Redovito napredovanje</t>
  </si>
  <si>
    <t>Pravomoćna stegovna mjera (prethodne dvije godine)</t>
  </si>
  <si>
    <t>bodovi</t>
  </si>
  <si>
    <t>Godina</t>
  </si>
  <si>
    <t>Područje znanosti</t>
  </si>
  <si>
    <t>Prosječni ekvivalent prethodne potpore</t>
  </si>
  <si>
    <t>80%-85%</t>
  </si>
  <si>
    <t>90%-95%</t>
  </si>
  <si>
    <t>100%-110%</t>
  </si>
  <si>
    <t>110 ili više</t>
  </si>
  <si>
    <t>broj radova</t>
  </si>
  <si>
    <t>0-5</t>
  </si>
  <si>
    <t>5-10</t>
  </si>
  <si>
    <t>više od 10</t>
  </si>
  <si>
    <t>STEM</t>
  </si>
  <si>
    <t xml:space="preserve">Društveno i humanističko </t>
  </si>
  <si>
    <t>Nominalna vrijednost rada</t>
  </si>
  <si>
    <t xml:space="preserve">Bodovi </t>
  </si>
  <si>
    <t>Dodatni bodovi</t>
  </si>
  <si>
    <t>Pročelnik odjela/odsjeka</t>
  </si>
  <si>
    <t>Čelne dužnosti</t>
  </si>
  <si>
    <t>Član razvojnih ili stručnih projekata, izuzev NPOO</t>
  </si>
  <si>
    <t>Vođenje sveučilišnih razvojnih ili stručnih projekata, izuzev NPOO projekata</t>
  </si>
  <si>
    <t>Prijava potpore prvi put</t>
  </si>
  <si>
    <t>Ukupni broj bodova:</t>
  </si>
  <si>
    <t>Sudjelovanje mladih znanstvenika</t>
  </si>
  <si>
    <t>NAPOMENA: Ukoliko imate više od 10 radova, maksimalan broj bodova je 30, te se sa 11. rednim brojem unešenim, ostvaruje svih 30 bodova, te nema smisla upisivati više od 11 radova.</t>
  </si>
  <si>
    <t>Ukupni broj bodova (max 140)</t>
  </si>
  <si>
    <t xml:space="preserve">C. Ekvivalent realizacije </t>
  </si>
  <si>
    <t>Objava znanstvenog rada u prethodne dvije godine WOS/Scopus/A1</t>
  </si>
  <si>
    <t>Broj bodova po kvartilu</t>
  </si>
  <si>
    <t>NAPOMENA: Upisuje se voditelj i suradnik, za svakog posebno podaci</t>
  </si>
  <si>
    <t>PRIJAVA ZA POTPORU ZNANSTVENIM ISTRAŽIVANJIMA U 2026. GODINI</t>
  </si>
  <si>
    <t>Radno mjesto</t>
  </si>
  <si>
    <t>Redoviti profesor u trajnom izboru</t>
  </si>
  <si>
    <t>WoS/Scopus</t>
  </si>
  <si>
    <t>WoS</t>
  </si>
  <si>
    <t>Scopus</t>
  </si>
  <si>
    <t>Poveznica na CroRIS</t>
  </si>
  <si>
    <t>Biomedicina</t>
  </si>
  <si>
    <t>Prirodno</t>
  </si>
  <si>
    <t>STEM-Interdisciplinarno</t>
  </si>
  <si>
    <t>Interdisciplinarno (DH)</t>
  </si>
  <si>
    <t>Broj radova iz prethodne završene potpore</t>
  </si>
  <si>
    <t>Institucionalni doprinos članova istraživačke skupine</t>
  </si>
  <si>
    <r>
      <rPr>
        <b/>
        <sz val="8"/>
        <color theme="1"/>
        <rFont val="UniN Reg"/>
        <family val="3"/>
      </rPr>
      <t>Stavka kategorija troška</t>
    </r>
    <r>
      <rPr>
        <sz val="8"/>
        <color theme="1"/>
        <rFont val="UniN Reg"/>
        <family val="3"/>
      </rPr>
      <t>: iz padajućeg izbornika odabire se kratica kategorije troška (TIR, TSSO, TP, TM)
TIR = specifični troškovi znanstvenog i umjetničkog istraživanja;
TSSO = troškovi nabave i/ili održavanja i servisiranja sitne i srednje znanstvene opreme;
TP = troškovi diseminacije rezultata – troškovi publiciranja;
TM = troškovi diseminacije rezultata – troškovi mobilnosti.</t>
    </r>
  </si>
  <si>
    <t>B. PODACI ZA EVALUACIJU VODITELJA I SURADNIKA (po potrebi raširiti redove)</t>
  </si>
  <si>
    <t>Iznos prethodne završene potpore</t>
  </si>
  <si>
    <t>Profesor visoke škole u trajnom izboru</t>
  </si>
  <si>
    <t>A.3. POPIS  VODITELJA I SURADNIKA (Voditelj se upisuje gore 19 redak)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</si>
</sst>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kn&quot;"/>
    <numFmt numFmtId="165" formatCode="_-* #,##0.00\ [$€-1]_-;\-* #,##0.00\ [$€-1]_-;_-* &quot;-&quot;??\ [$€-1]_-;_-@_-"/>
    <numFmt numFmtId="166" formatCode="#,##0.00\ [$€-1]"/>
  </numFmts>
  <fonts count="1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UniN Reg"/>
      <family val="3"/>
    </font>
    <font>
      <sz val="11"/>
      <color theme="1"/>
      <name val="UniN Reg"/>
      <family val="3"/>
    </font>
    <font>
      <sz val="11"/>
      <color rgb="FFFF0000"/>
      <name val="UniN Reg"/>
      <family val="3"/>
    </font>
    <font>
      <sz val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UniN Reg"/>
      <family val="3"/>
    </font>
    <font>
      <sz val="11"/>
      <color theme="0"/>
      <name val="UniN Reg"/>
      <family val="3"/>
    </font>
    <font>
      <sz val="10"/>
      <color theme="1"/>
      <name val="UniN Reg"/>
      <family val="3"/>
    </font>
    <font>
      <sz val="11"/>
      <color theme="2" tint="-9.9978637043366805E-2"/>
      <name val="UniN Reg"/>
      <family val="3"/>
    </font>
    <font>
      <sz val="8"/>
      <color theme="1"/>
      <name val="UniN Reg"/>
      <family val="3"/>
    </font>
    <font>
      <b/>
      <sz val="8"/>
      <color theme="1"/>
      <name val="UniN Reg"/>
      <family val="3"/>
    </font>
    <font>
      <b/>
      <sz val="10"/>
      <color theme="1"/>
      <name val="UniN Reg"/>
      <family val="3"/>
    </font>
    <font>
      <sz val="18"/>
      <color theme="1"/>
      <name val="UniN Reg"/>
      <family val="3"/>
    </font>
    <font>
      <u/>
      <sz val="11"/>
      <color theme="10"/>
      <name val="UniN Reg"/>
      <family val="3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6">
    <xf numFmtId="0" fontId="0" fillId="0" borderId="0" xfId="0"/>
    <xf numFmtId="0" fontId="0" fillId="3" borderId="0" xfId="0" applyFont="1" applyFill="1" applyBorder="1" applyAlignment="1">
      <alignment horizontal="center"/>
    </xf>
    <xf numFmtId="0" fontId="0" fillId="0" borderId="0" xfId="0"/>
    <xf numFmtId="49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Font="1" applyBorder="1"/>
    <xf numFmtId="0" fontId="0" fillId="2" borderId="0" xfId="0" applyFill="1" applyProtection="1"/>
    <xf numFmtId="0" fontId="0" fillId="0" borderId="0" xfId="0"/>
    <xf numFmtId="49" fontId="0" fillId="0" borderId="0" xfId="0" applyNumberFormat="1"/>
    <xf numFmtId="0" fontId="0" fillId="3" borderId="0" xfId="0" applyFill="1"/>
    <xf numFmtId="0" fontId="0" fillId="0" borderId="1" xfId="0" applyBorder="1"/>
    <xf numFmtId="0" fontId="0" fillId="3" borderId="11" xfId="0" applyFont="1" applyFill="1" applyBorder="1" applyAlignment="1">
      <alignment horizontal="center"/>
    </xf>
    <xf numFmtId="0" fontId="0" fillId="0" borderId="11" xfId="0" applyFont="1" applyFill="1" applyBorder="1"/>
    <xf numFmtId="0" fontId="0" fillId="0" borderId="0" xfId="0" applyFont="1" applyFill="1" applyBorder="1"/>
    <xf numFmtId="0" fontId="0" fillId="0" borderId="1" xfId="0" applyFont="1" applyFill="1" applyBorder="1"/>
    <xf numFmtId="0" fontId="0" fillId="0" borderId="11" xfId="0" applyFont="1" applyBorder="1"/>
    <xf numFmtId="49" fontId="0" fillId="0" borderId="1" xfId="0" applyNumberFormat="1" applyFont="1" applyFill="1" applyBorder="1" applyAlignment="1">
      <alignment horizontal="center"/>
    </xf>
    <xf numFmtId="49" fontId="0" fillId="0" borderId="11" xfId="0" applyNumberFormat="1" applyFont="1" applyBorder="1" applyAlignment="1">
      <alignment horizontal="center"/>
    </xf>
    <xf numFmtId="0" fontId="2" fillId="0" borderId="0" xfId="0" applyFont="1"/>
    <xf numFmtId="0" fontId="1" fillId="2" borderId="1" xfId="0" applyFont="1" applyFill="1" applyBorder="1"/>
    <xf numFmtId="0" fontId="0" fillId="0" borderId="15" xfId="0" applyBorder="1"/>
    <xf numFmtId="0" fontId="0" fillId="0" borderId="11" xfId="0" applyBorder="1"/>
    <xf numFmtId="0" fontId="0" fillId="2" borderId="1" xfId="0" applyFill="1" applyBorder="1"/>
    <xf numFmtId="0" fontId="0" fillId="0" borderId="10" xfId="0" applyBorder="1"/>
    <xf numFmtId="0" fontId="5" fillId="0" borderId="1" xfId="0" applyFont="1" applyBorder="1"/>
    <xf numFmtId="49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/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8" fillId="2" borderId="0" xfId="0" applyFont="1" applyFill="1" applyProtection="1"/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6" borderId="1" xfId="0" applyFont="1" applyFill="1" applyBorder="1" applyAlignment="1" applyProtection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 applyProtection="1">
      <alignment vertical="center"/>
    </xf>
    <xf numFmtId="0" fontId="10" fillId="2" borderId="0" xfId="0" applyFont="1" applyFill="1" applyProtection="1"/>
    <xf numFmtId="0" fontId="5" fillId="11" borderId="22" xfId="0" applyFont="1" applyFill="1" applyBorder="1" applyAlignment="1" applyProtection="1">
      <alignment horizontal="center" vertical="center"/>
    </xf>
    <xf numFmtId="0" fontId="5" fillId="11" borderId="21" xfId="0" applyFont="1" applyFill="1" applyBorder="1" applyAlignment="1" applyProtection="1">
      <alignment horizontal="center" vertical="center" wrapText="1"/>
    </xf>
    <xf numFmtId="0" fontId="5" fillId="11" borderId="21" xfId="0" applyFont="1" applyFill="1" applyBorder="1" applyAlignment="1" applyProtection="1">
      <alignment horizontal="center" vertical="center"/>
    </xf>
    <xf numFmtId="0" fontId="5" fillId="13" borderId="21" xfId="0" applyFont="1" applyFill="1" applyBorder="1" applyAlignment="1" applyProtection="1">
      <alignment horizontal="center" vertical="center"/>
    </xf>
    <xf numFmtId="0" fontId="5" fillId="13" borderId="21" xfId="0" applyFont="1" applyFill="1" applyBorder="1" applyAlignment="1" applyProtection="1">
      <alignment horizontal="center" vertical="center" wrapText="1"/>
    </xf>
    <xf numFmtId="0" fontId="5" fillId="13" borderId="16" xfId="0" applyFont="1" applyFill="1" applyBorder="1" applyAlignment="1" applyProtection="1">
      <alignment horizontal="center" vertical="center" wrapText="1"/>
    </xf>
    <xf numFmtId="0" fontId="5" fillId="2" borderId="18" xfId="0" applyFont="1" applyFill="1" applyBorder="1" applyAlignment="1" applyProtection="1">
      <alignment horizontal="center" vertical="center" wrapText="1"/>
    </xf>
    <xf numFmtId="0" fontId="5" fillId="2" borderId="20" xfId="0" applyFont="1" applyFill="1" applyBorder="1" applyAlignment="1" applyProtection="1">
      <alignment vertical="center" wrapText="1" shrinkToFit="1"/>
      <protection locked="0"/>
    </xf>
    <xf numFmtId="0" fontId="5" fillId="2" borderId="20" xfId="0" applyFont="1" applyFill="1" applyBorder="1" applyAlignment="1" applyProtection="1">
      <alignment vertical="center" wrapText="1" shrinkToFit="1"/>
    </xf>
    <xf numFmtId="2" fontId="5" fillId="10" borderId="20" xfId="0" applyNumberFormat="1" applyFont="1" applyFill="1" applyBorder="1" applyAlignment="1" applyProtection="1">
      <alignment vertical="center" wrapText="1" shrinkToFit="1"/>
    </xf>
    <xf numFmtId="0" fontId="5" fillId="2" borderId="20" xfId="0" applyFont="1" applyFill="1" applyBorder="1" applyAlignment="1" applyProtection="1">
      <alignment horizontal="center" vertical="center" wrapText="1" shrinkToFit="1"/>
    </xf>
    <xf numFmtId="0" fontId="5" fillId="0" borderId="20" xfId="0" applyFont="1" applyBorder="1" applyAlignment="1" applyProtection="1">
      <alignment horizontal="center"/>
    </xf>
    <xf numFmtId="0" fontId="5" fillId="2" borderId="17" xfId="0" applyFont="1" applyFill="1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vertical="center" wrapText="1" shrinkToFit="1"/>
      <protection locked="0"/>
    </xf>
    <xf numFmtId="2" fontId="5" fillId="10" borderId="19" xfId="0" applyNumberFormat="1" applyFont="1" applyFill="1" applyBorder="1" applyAlignment="1" applyProtection="1">
      <alignment vertical="center" wrapText="1" shrinkToFit="1"/>
    </xf>
    <xf numFmtId="0" fontId="5" fillId="2" borderId="19" xfId="0" applyFont="1" applyFill="1" applyBorder="1" applyAlignment="1" applyProtection="1">
      <alignment horizontal="center" vertical="center" wrapText="1" shrinkToFit="1"/>
    </xf>
    <xf numFmtId="0" fontId="5" fillId="0" borderId="19" xfId="0" applyFont="1" applyBorder="1" applyAlignment="1" applyProtection="1">
      <alignment horizontal="center"/>
    </xf>
    <xf numFmtId="49" fontId="10" fillId="2" borderId="0" xfId="0" applyNumberFormat="1" applyFont="1" applyFill="1" applyProtection="1"/>
    <xf numFmtId="2" fontId="5" fillId="10" borderId="27" xfId="0" applyNumberFormat="1" applyFont="1" applyFill="1" applyBorder="1" applyAlignment="1" applyProtection="1">
      <alignment vertical="center" wrapText="1" shrinkToFit="1"/>
    </xf>
    <xf numFmtId="0" fontId="5" fillId="2" borderId="27" xfId="0" applyFont="1" applyFill="1" applyBorder="1" applyAlignment="1" applyProtection="1">
      <alignment horizontal="center" vertical="center" wrapText="1" shrinkToFit="1"/>
    </xf>
    <xf numFmtId="0" fontId="5" fillId="0" borderId="27" xfId="0" applyFont="1" applyBorder="1" applyAlignment="1" applyProtection="1">
      <alignment horizontal="center"/>
    </xf>
    <xf numFmtId="0" fontId="5" fillId="2" borderId="0" xfId="0" applyFont="1" applyFill="1" applyProtection="1"/>
    <xf numFmtId="0" fontId="5" fillId="9" borderId="23" xfId="0" applyFont="1" applyFill="1" applyBorder="1" applyProtection="1"/>
    <xf numFmtId="0" fontId="5" fillId="9" borderId="24" xfId="0" applyFont="1" applyFill="1" applyBorder="1" applyProtection="1"/>
    <xf numFmtId="0" fontId="9" fillId="2" borderId="0" xfId="0" applyFont="1" applyFill="1" applyProtection="1"/>
    <xf numFmtId="0" fontId="5" fillId="5" borderId="0" xfId="0" applyFont="1" applyFill="1"/>
    <xf numFmtId="0" fontId="12" fillId="5" borderId="0" xfId="0" applyFont="1" applyFill="1"/>
    <xf numFmtId="0" fontId="5" fillId="0" borderId="1" xfId="0" applyFont="1" applyFill="1" applyBorder="1" applyAlignment="1" applyProtection="1">
      <alignment vertical="top" wrapText="1"/>
    </xf>
    <xf numFmtId="16" fontId="5" fillId="0" borderId="1" xfId="0" applyNumberFormat="1" applyFont="1" applyFill="1" applyBorder="1" applyAlignment="1" applyProtection="1">
      <alignment vertical="top" wrapText="1"/>
    </xf>
    <xf numFmtId="0" fontId="5" fillId="5" borderId="0" xfId="0" applyFont="1" applyFill="1" applyBorder="1" applyAlignment="1" applyProtection="1">
      <alignment wrapText="1"/>
    </xf>
    <xf numFmtId="165" fontId="15" fillId="4" borderId="1" xfId="0" applyNumberFormat="1" applyFont="1" applyFill="1" applyBorder="1" applyAlignment="1" applyProtection="1">
      <alignment horizontal="right" vertical="center" wrapText="1"/>
    </xf>
    <xf numFmtId="165" fontId="11" fillId="4" borderId="1" xfId="0" applyNumberFormat="1" applyFont="1" applyFill="1" applyBorder="1" applyAlignment="1" applyProtection="1">
      <alignment horizontal="right"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4" fontId="5" fillId="6" borderId="1" xfId="0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5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5" borderId="0" xfId="0" applyFont="1" applyFill="1" applyBorder="1" applyAlignment="1" applyProtection="1">
      <alignment vertical="center" wrapText="1"/>
    </xf>
    <xf numFmtId="165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5" fillId="5" borderId="0" xfId="0" applyNumberFormat="1" applyFont="1" applyFill="1" applyBorder="1" applyAlignment="1" applyProtection="1">
      <alignment wrapText="1"/>
    </xf>
    <xf numFmtId="0" fontId="5" fillId="5" borderId="0" xfId="0" applyFont="1" applyFill="1" applyBorder="1" applyAlignment="1" applyProtection="1">
      <alignment horizontal="center" wrapText="1"/>
    </xf>
    <xf numFmtId="4" fontId="5" fillId="5" borderId="0" xfId="0" applyNumberFormat="1" applyFont="1" applyFill="1" applyBorder="1" applyAlignment="1" applyProtection="1">
      <alignment horizontal="right" wrapText="1"/>
    </xf>
    <xf numFmtId="0" fontId="5" fillId="2" borderId="0" xfId="0" applyFont="1" applyFill="1"/>
    <xf numFmtId="0" fontId="5" fillId="0" borderId="0" xfId="0" applyFont="1"/>
    <xf numFmtId="0" fontId="9" fillId="2" borderId="0" xfId="0" applyFont="1" applyFill="1" applyBorder="1" applyAlignment="1" applyProtection="1">
      <alignment vertical="center"/>
    </xf>
    <xf numFmtId="0" fontId="5" fillId="0" borderId="0" xfId="0" applyFont="1" applyProtection="1"/>
    <xf numFmtId="0" fontId="5" fillId="12" borderId="22" xfId="0" applyFont="1" applyFill="1" applyBorder="1" applyAlignment="1" applyProtection="1">
      <alignment horizontal="center" vertical="center"/>
    </xf>
    <xf numFmtId="0" fontId="5" fillId="12" borderId="21" xfId="0" applyFont="1" applyFill="1" applyBorder="1" applyAlignment="1" applyProtection="1">
      <alignment horizontal="center" vertical="center" wrapText="1"/>
    </xf>
    <xf numFmtId="0" fontId="5" fillId="12" borderId="21" xfId="0" applyFont="1" applyFill="1" applyBorder="1" applyAlignment="1" applyProtection="1">
      <alignment horizontal="center" vertical="center"/>
    </xf>
    <xf numFmtId="0" fontId="5" fillId="12" borderId="16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Protection="1"/>
    <xf numFmtId="0" fontId="5" fillId="12" borderId="18" xfId="0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vertical="center" wrapText="1" shrinkToFit="1"/>
      <protection locked="0"/>
    </xf>
    <xf numFmtId="0" fontId="5" fillId="12" borderId="17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vertical="center" wrapText="1" shrinkToFit="1"/>
      <protection locked="0"/>
    </xf>
    <xf numFmtId="9" fontId="10" fillId="2" borderId="0" xfId="0" applyNumberFormat="1" applyFont="1" applyFill="1" applyProtection="1"/>
    <xf numFmtId="0" fontId="5" fillId="2" borderId="27" xfId="0" applyFont="1" applyFill="1" applyBorder="1" applyAlignment="1" applyProtection="1">
      <alignment vertical="center" wrapText="1" shrinkToFit="1"/>
      <protection locked="0"/>
    </xf>
    <xf numFmtId="0" fontId="5" fillId="2" borderId="8" xfId="0" applyFont="1" applyFill="1" applyBorder="1" applyAlignment="1" applyProtection="1">
      <alignment vertical="center" wrapText="1" shrinkToFit="1"/>
      <protection locked="0"/>
    </xf>
    <xf numFmtId="0" fontId="5" fillId="2" borderId="29" xfId="0" applyFont="1" applyFill="1" applyBorder="1" applyAlignment="1" applyProtection="1">
      <alignment horizontal="center"/>
    </xf>
    <xf numFmtId="0" fontId="5" fillId="5" borderId="0" xfId="0" applyFont="1" applyFill="1" applyProtection="1"/>
    <xf numFmtId="0" fontId="5" fillId="0" borderId="0" xfId="0" applyFont="1" applyFill="1" applyProtection="1"/>
    <xf numFmtId="0" fontId="12" fillId="0" borderId="0" xfId="0" applyFont="1" applyFill="1" applyProtection="1"/>
    <xf numFmtId="0" fontId="5" fillId="2" borderId="0" xfId="0" applyFont="1" applyFill="1" applyBorder="1" applyAlignment="1" applyProtection="1">
      <alignment horizontal="center" vertical="center"/>
    </xf>
    <xf numFmtId="0" fontId="5" fillId="5" borderId="1" xfId="0" applyNumberFormat="1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vertical="center" wrapText="1"/>
      <protection locked="0"/>
    </xf>
    <xf numFmtId="49" fontId="12" fillId="0" borderId="0" xfId="0" applyNumberFormat="1" applyFont="1" applyFill="1" applyProtection="1"/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left" vertical="center"/>
    </xf>
    <xf numFmtId="49" fontId="5" fillId="0" borderId="0" xfId="0" applyNumberFormat="1" applyFont="1" applyFill="1" applyBorder="1" applyAlignment="1" applyProtection="1">
      <alignment vertical="center"/>
    </xf>
    <xf numFmtId="49" fontId="5" fillId="0" borderId="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0" fontId="5" fillId="2" borderId="7" xfId="0" applyFont="1" applyFill="1" applyBorder="1" applyAlignment="1" applyProtection="1">
      <alignment vertical="center"/>
    </xf>
    <xf numFmtId="0" fontId="5" fillId="2" borderId="8" xfId="0" applyFont="1" applyFill="1" applyBorder="1" applyAlignment="1" applyProtection="1">
      <alignment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49" fontId="5" fillId="2" borderId="13" xfId="0" applyNumberFormat="1" applyFont="1" applyFill="1" applyBorder="1" applyAlignment="1" applyProtection="1">
      <alignment vertical="center" wrapText="1"/>
    </xf>
    <xf numFmtId="49" fontId="5" fillId="2" borderId="9" xfId="0" applyNumberFormat="1" applyFont="1" applyFill="1" applyBorder="1" applyAlignment="1" applyProtection="1">
      <alignment vertical="center" wrapText="1"/>
    </xf>
    <xf numFmtId="0" fontId="5" fillId="2" borderId="9" xfId="0" applyFont="1" applyFill="1" applyBorder="1" applyProtection="1"/>
    <xf numFmtId="0" fontId="5" fillId="2" borderId="14" xfId="0" applyFont="1" applyFill="1" applyBorder="1" applyProtection="1"/>
    <xf numFmtId="0" fontId="5" fillId="2" borderId="30" xfId="0" applyFont="1" applyFill="1" applyBorder="1" applyProtection="1"/>
    <xf numFmtId="0" fontId="5" fillId="2" borderId="31" xfId="0" applyFont="1" applyFill="1" applyBorder="1" applyProtection="1"/>
    <xf numFmtId="0" fontId="5" fillId="2" borderId="33" xfId="0" applyFont="1" applyFill="1" applyBorder="1" applyProtection="1"/>
    <xf numFmtId="0" fontId="5" fillId="0" borderId="0" xfId="0" applyFont="1" applyBorder="1" applyProtection="1"/>
    <xf numFmtId="0" fontId="5" fillId="6" borderId="33" xfId="0" applyFont="1" applyFill="1" applyBorder="1" applyProtection="1"/>
    <xf numFmtId="0" fontId="5" fillId="6" borderId="0" xfId="0" applyFont="1" applyFill="1" applyBorder="1" applyProtection="1"/>
    <xf numFmtId="0" fontId="5" fillId="6" borderId="29" xfId="0" applyFont="1" applyFill="1" applyBorder="1" applyProtection="1"/>
    <xf numFmtId="0" fontId="5" fillId="6" borderId="33" xfId="0" applyFont="1" applyFill="1" applyBorder="1" applyAlignment="1" applyProtection="1">
      <alignment horizontal="left" vertical="center"/>
    </xf>
    <xf numFmtId="0" fontId="5" fillId="6" borderId="0" xfId="0" applyFont="1" applyFill="1" applyBorder="1" applyAlignment="1" applyProtection="1">
      <alignment horizontal="left" vertical="center"/>
    </xf>
    <xf numFmtId="0" fontId="5" fillId="6" borderId="29" xfId="0" applyFont="1" applyFill="1" applyBorder="1" applyAlignment="1" applyProtection="1">
      <alignment horizontal="left" vertical="center"/>
    </xf>
    <xf numFmtId="0" fontId="5" fillId="2" borderId="33" xfId="0" applyFont="1" applyFill="1" applyBorder="1" applyAlignment="1" applyProtection="1">
      <alignment horizontal="left" vertical="center"/>
    </xf>
    <xf numFmtId="0" fontId="5" fillId="2" borderId="29" xfId="0" applyFont="1" applyFill="1" applyBorder="1" applyProtection="1"/>
    <xf numFmtId="0" fontId="5" fillId="2" borderId="33" xfId="0" applyFont="1" applyFill="1" applyBorder="1" applyAlignment="1" applyProtection="1">
      <alignment horizontal="center" vertical="center"/>
    </xf>
    <xf numFmtId="0" fontId="5" fillId="2" borderId="29" xfId="0" applyFont="1" applyFill="1" applyBorder="1" applyAlignment="1" applyProtection="1">
      <alignment horizontal="center" vertical="center"/>
    </xf>
    <xf numFmtId="0" fontId="5" fillId="0" borderId="37" xfId="0" applyFont="1" applyFill="1" applyBorder="1" applyProtection="1"/>
    <xf numFmtId="49" fontId="5" fillId="2" borderId="37" xfId="0" applyNumberFormat="1" applyFont="1" applyFill="1" applyBorder="1" applyAlignment="1" applyProtection="1">
      <alignment horizontal="center" vertical="center"/>
    </xf>
    <xf numFmtId="0" fontId="5" fillId="0" borderId="33" xfId="0" applyFont="1" applyFill="1" applyBorder="1" applyAlignment="1" applyProtection="1">
      <alignment vertical="center"/>
    </xf>
    <xf numFmtId="0" fontId="9" fillId="0" borderId="29" xfId="0" applyFont="1" applyFill="1" applyBorder="1" applyAlignment="1" applyProtection="1">
      <alignment horizontal="left" vertical="center" wrapText="1"/>
    </xf>
    <xf numFmtId="0" fontId="5" fillId="0" borderId="33" xfId="0" applyFont="1" applyFill="1" applyBorder="1" applyAlignment="1" applyProtection="1">
      <alignment horizontal="left" vertical="center"/>
    </xf>
    <xf numFmtId="49" fontId="5" fillId="0" borderId="33" xfId="0" applyNumberFormat="1" applyFont="1" applyFill="1" applyBorder="1" applyAlignment="1" applyProtection="1">
      <alignment vertical="center"/>
    </xf>
    <xf numFmtId="0" fontId="10" fillId="2" borderId="33" xfId="0" applyFont="1" applyFill="1" applyBorder="1" applyProtection="1"/>
    <xf numFmtId="0" fontId="10" fillId="2" borderId="0" xfId="0" applyFont="1" applyFill="1" applyBorder="1" applyProtection="1"/>
    <xf numFmtId="0" fontId="10" fillId="2" borderId="29" xfId="0" applyFont="1" applyFill="1" applyBorder="1" applyProtection="1"/>
    <xf numFmtId="0" fontId="10" fillId="2" borderId="40" xfId="0" applyFont="1" applyFill="1" applyBorder="1" applyProtection="1"/>
    <xf numFmtId="0" fontId="10" fillId="2" borderId="41" xfId="0" applyFont="1" applyFill="1" applyBorder="1" applyProtection="1"/>
    <xf numFmtId="0" fontId="10" fillId="2" borderId="42" xfId="0" applyFont="1" applyFill="1" applyBorder="1" applyProtection="1"/>
    <xf numFmtId="0" fontId="5" fillId="2" borderId="1" xfId="0" applyNumberFormat="1" applyFont="1" applyFill="1" applyBorder="1" applyAlignment="1" applyProtection="1">
      <alignment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35" xfId="0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</xf>
    <xf numFmtId="0" fontId="5" fillId="2" borderId="28" xfId="0" applyFont="1" applyFill="1" applyBorder="1" applyAlignment="1" applyProtection="1">
      <alignment horizont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2" borderId="28" xfId="0" applyFont="1" applyFill="1" applyBorder="1" applyAlignment="1" applyProtection="1">
      <alignment horizontal="center" vertical="center"/>
    </xf>
    <xf numFmtId="0" fontId="5" fillId="2" borderId="36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29" xfId="0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2" xfId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35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5" fillId="2" borderId="37" xfId="0" applyFont="1" applyFill="1" applyBorder="1" applyAlignment="1" applyProtection="1">
      <alignment horizontal="center" vertical="center" wrapText="1"/>
      <protection locked="0"/>
    </xf>
    <xf numFmtId="0" fontId="5" fillId="2" borderId="35" xfId="0" applyFont="1" applyFill="1" applyBorder="1" applyAlignment="1" applyProtection="1">
      <alignment horizontal="center" vertical="center" wrapText="1"/>
      <protection locked="0"/>
    </xf>
    <xf numFmtId="49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 applyProtection="1">
      <alignment horizontal="center" vertical="center"/>
      <protection locked="0"/>
    </xf>
    <xf numFmtId="166" fontId="5" fillId="4" borderId="1" xfId="0" applyNumberFormat="1" applyFont="1" applyFill="1" applyBorder="1" applyAlignment="1" applyProtection="1">
      <alignment horizontal="center" vertical="center"/>
      <protection locked="0"/>
    </xf>
    <xf numFmtId="166" fontId="5" fillId="4" borderId="35" xfId="0" applyNumberFormat="1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34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35" xfId="0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3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9" fillId="0" borderId="33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29" xfId="0" applyFont="1" applyFill="1" applyBorder="1" applyAlignment="1" applyProtection="1">
      <alignment horizontal="left" vertical="center" wrapText="1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16" fillId="2" borderId="31" xfId="0" applyFont="1" applyFill="1" applyBorder="1" applyAlignment="1" applyProtection="1">
      <alignment horizontal="center" vertical="center" wrapText="1"/>
    </xf>
    <xf numFmtId="0" fontId="16" fillId="2" borderId="32" xfId="0" applyFont="1" applyFill="1" applyBorder="1" applyAlignment="1" applyProtection="1">
      <alignment horizontal="center" vertical="center" wrapText="1"/>
    </xf>
    <xf numFmtId="0" fontId="16" fillId="2" borderId="0" xfId="0" applyFont="1" applyFill="1" applyBorder="1" applyAlignment="1" applyProtection="1">
      <alignment horizontal="center" vertical="center" wrapText="1"/>
    </xf>
    <xf numFmtId="0" fontId="16" fillId="2" borderId="29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/>
    <xf numFmtId="0" fontId="16" fillId="0" borderId="29" xfId="0" applyFont="1" applyBorder="1" applyAlignment="1" applyProtection="1"/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9" fillId="6" borderId="24" xfId="0" applyFont="1" applyFill="1" applyBorder="1" applyAlignment="1" applyProtection="1">
      <alignment horizontal="center" vertical="center"/>
    </xf>
    <xf numFmtId="0" fontId="9" fillId="6" borderId="25" xfId="0" applyFont="1" applyFill="1" applyBorder="1" applyAlignment="1" applyProtection="1">
      <alignment horizontal="center" vertical="center"/>
    </xf>
    <xf numFmtId="0" fontId="9" fillId="6" borderId="26" xfId="0" applyFont="1" applyFill="1" applyBorder="1" applyAlignment="1" applyProtection="1">
      <alignment horizontal="center" vertical="center"/>
    </xf>
    <xf numFmtId="2" fontId="5" fillId="9" borderId="0" xfId="0" applyNumberFormat="1" applyFont="1" applyFill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top" wrapText="1"/>
      <protection locked="0"/>
    </xf>
    <xf numFmtId="0" fontId="5" fillId="0" borderId="3" xfId="0" applyFont="1" applyFill="1" applyBorder="1" applyAlignment="1" applyProtection="1">
      <alignment horizontal="center" vertical="top" wrapText="1"/>
      <protection locked="0"/>
    </xf>
    <xf numFmtId="0" fontId="5" fillId="0" borderId="4" xfId="0" applyFont="1" applyFill="1" applyBorder="1" applyAlignment="1" applyProtection="1">
      <alignment horizontal="center" vertical="top" wrapText="1"/>
      <protection locked="0"/>
    </xf>
    <xf numFmtId="0" fontId="5" fillId="0" borderId="2" xfId="0" applyFont="1" applyFill="1" applyBorder="1" applyAlignment="1" applyProtection="1">
      <alignment horizontal="center" vertical="top" wrapText="1"/>
    </xf>
    <xf numFmtId="0" fontId="5" fillId="0" borderId="3" xfId="0" applyFont="1" applyFill="1" applyBorder="1" applyAlignment="1" applyProtection="1">
      <alignment horizontal="center" vertical="top" wrapText="1"/>
    </xf>
    <xf numFmtId="0" fontId="5" fillId="0" borderId="4" xfId="0" applyFont="1" applyFill="1" applyBorder="1" applyAlignment="1" applyProtection="1">
      <alignment horizontal="center" vertical="top" wrapText="1"/>
    </xf>
    <xf numFmtId="0" fontId="11" fillId="0" borderId="1" xfId="0" applyFont="1" applyFill="1" applyBorder="1" applyAlignment="1" applyProtection="1">
      <alignment horizontal="left" vertical="top" wrapText="1"/>
      <protection locked="0"/>
    </xf>
    <xf numFmtId="0" fontId="5" fillId="6" borderId="10" xfId="0" applyFont="1" applyFill="1" applyBorder="1" applyAlignment="1" applyProtection="1">
      <alignment horizontal="center" vertical="center"/>
    </xf>
    <xf numFmtId="0" fontId="5" fillId="6" borderId="0" xfId="0" applyFont="1" applyFill="1" applyBorder="1" applyAlignment="1" applyProtection="1">
      <alignment horizontal="center" vertical="center"/>
    </xf>
    <xf numFmtId="0" fontId="5" fillId="6" borderId="1" xfId="0" applyFont="1" applyFill="1" applyBorder="1" applyAlignment="1" applyProtection="1">
      <alignment horizontal="center" vertical="top" wrapText="1"/>
    </xf>
    <xf numFmtId="0" fontId="5" fillId="8" borderId="7" xfId="0" applyFont="1" applyFill="1" applyBorder="1" applyAlignment="1" applyProtection="1">
      <alignment horizontal="center" vertical="top" wrapText="1"/>
      <protection locked="0"/>
    </xf>
    <xf numFmtId="0" fontId="5" fillId="8" borderId="6" xfId="0" applyFont="1" applyFill="1" applyBorder="1" applyAlignment="1" applyProtection="1">
      <alignment horizontal="center" vertical="top" wrapText="1"/>
      <protection locked="0"/>
    </xf>
    <xf numFmtId="0" fontId="5" fillId="8" borderId="8" xfId="0" applyFont="1" applyFill="1" applyBorder="1" applyAlignment="1" applyProtection="1">
      <alignment horizontal="center" vertical="top" wrapText="1"/>
      <protection locked="0"/>
    </xf>
    <xf numFmtId="0" fontId="5" fillId="8" borderId="5" xfId="0" applyFont="1" applyFill="1" applyBorder="1" applyAlignment="1" applyProtection="1">
      <alignment horizontal="center" vertical="top" wrapText="1"/>
      <protection locked="0"/>
    </xf>
    <xf numFmtId="0" fontId="5" fillId="8" borderId="0" xfId="0" applyFont="1" applyFill="1" applyBorder="1" applyAlignment="1" applyProtection="1">
      <alignment horizontal="center" vertical="top" wrapText="1"/>
      <protection locked="0"/>
    </xf>
    <xf numFmtId="0" fontId="5" fillId="8" borderId="12" xfId="0" applyFont="1" applyFill="1" applyBorder="1" applyAlignment="1" applyProtection="1">
      <alignment horizontal="center" vertical="top" wrapText="1"/>
      <protection locked="0"/>
    </xf>
    <xf numFmtId="0" fontId="5" fillId="8" borderId="13" xfId="0" applyFont="1" applyFill="1" applyBorder="1" applyAlignment="1" applyProtection="1">
      <alignment horizontal="center" vertical="top" wrapText="1"/>
      <protection locked="0"/>
    </xf>
    <xf numFmtId="0" fontId="5" fillId="8" borderId="9" xfId="0" applyFont="1" applyFill="1" applyBorder="1" applyAlignment="1" applyProtection="1">
      <alignment horizontal="center" vertical="top" wrapText="1"/>
      <protection locked="0"/>
    </xf>
    <xf numFmtId="0" fontId="5" fillId="8" borderId="14" xfId="0" applyFont="1" applyFill="1" applyBorder="1" applyAlignment="1" applyProtection="1">
      <alignment horizontal="center" vertical="top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</xf>
    <xf numFmtId="0" fontId="5" fillId="6" borderId="6" xfId="0" applyFont="1" applyFill="1" applyBorder="1" applyAlignment="1" applyProtection="1">
      <alignment horizontal="center" vertical="center" wrapText="1"/>
    </xf>
    <xf numFmtId="0" fontId="5" fillId="6" borderId="8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center" vertical="center"/>
    </xf>
    <xf numFmtId="49" fontId="5" fillId="4" borderId="4" xfId="0" applyNumberFormat="1" applyFont="1" applyFill="1" applyBorder="1" applyAlignment="1" applyProtection="1">
      <alignment horizontal="center" vertical="center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left" wrapText="1"/>
    </xf>
    <xf numFmtId="14" fontId="5" fillId="5" borderId="0" xfId="0" applyNumberFormat="1" applyFont="1" applyFill="1" applyBorder="1" applyAlignment="1" applyProtection="1">
      <alignment horizontal="right" wrapText="1"/>
    </xf>
    <xf numFmtId="0" fontId="5" fillId="5" borderId="0" xfId="0" applyFont="1" applyFill="1" applyBorder="1" applyAlignment="1" applyProtection="1">
      <alignment horizontal="center" wrapText="1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6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 applyProtection="1">
      <alignment horizontal="center" vertical="center"/>
    </xf>
    <xf numFmtId="0" fontId="5" fillId="6" borderId="1" xfId="0" applyFont="1" applyFill="1" applyBorder="1" applyAlignment="1" applyProtection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4"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99FFCC"/>
      <color rgb="FFFF7C8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202406</xdr:colOff>
      <xdr:row>0</xdr:row>
      <xdr:rowOff>95251</xdr:rowOff>
    </xdr:from>
    <xdr:to>
      <xdr:col>1</xdr:col>
      <xdr:colOff>607218</xdr:colOff>
      <xdr:row>4</xdr:row>
      <xdr:rowOff>171451</xdr:rowOff>
    </xdr:to>
    <xdr:pic>
      <xdr:nvPicPr>
        <xdr:cNvPr id="2" name="Picture 372" descr="UniN-grb_potpis_color_H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95251"/>
          <a:ext cx="666750" cy="945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babic/Downloads/PRILOG_1_PRIJAVNI_OBRAZAC_2021_Humanisti&#269;ke_znanosti_gotov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TABLICE%20PO%20PODRU&#268;JIMA/PRILOG_1_PRIJAVNI%20OBRAZAC_2021_Prirodne%20znanosti,%20biomedicina%20i%20zdravst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. Opći podaci"/>
      <sheetName val="B. Voditelj i publikacije"/>
      <sheetName val="C. Plan rada"/>
      <sheetName val="D. Financijski plan"/>
      <sheetName val="E. Ostali izvori financiranja"/>
      <sheetName val="Labels"/>
      <sheetName val="F. Evidencija troškova"/>
      <sheetName val="G. Izvješće "/>
    </sheetNames>
    <sheetDataSet>
      <sheetData sheetId="0"/>
      <sheetData sheetId="1"/>
      <sheetData sheetId="2"/>
      <sheetData sheetId="3"/>
      <sheetData sheetId="4"/>
      <sheetData sheetId="5">
        <row r="2">
          <cell r="M2" t="str">
            <v>Ne</v>
          </cell>
          <cell r="P2" t="str">
            <v>Društveno</v>
          </cell>
        </row>
        <row r="3">
          <cell r="M3" t="str">
            <v>Da/voditelj</v>
          </cell>
          <cell r="P3" t="str">
            <v>Tehničko</v>
          </cell>
        </row>
        <row r="4">
          <cell r="M4" t="str">
            <v>Da/suradnik</v>
          </cell>
          <cell r="P4" t="str">
            <v>Umjetničko</v>
          </cell>
        </row>
        <row r="5">
          <cell r="P5" t="str">
            <v>Biomedicinsko</v>
          </cell>
        </row>
        <row r="6">
          <cell r="P6" t="str">
            <v>Humanističko</v>
          </cell>
        </row>
        <row r="7">
          <cell r="P7" t="str">
            <v>Biotehničko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. Opći podaci"/>
      <sheetName val="B. Voditelj i publikacije"/>
      <sheetName val="C. Plan rada"/>
      <sheetName val="D. Financijski plan"/>
      <sheetName val="E. Ostali izvori financiranja"/>
      <sheetName val="Labels"/>
      <sheetName val="F. Evidencija troškova"/>
      <sheetName val="G. Izvješće"/>
    </sheetNames>
    <sheetDataSet>
      <sheetData sheetId="0" refreshError="1"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I19">
            <v>0</v>
          </cell>
          <cell r="J19">
            <v>0</v>
          </cell>
          <cell r="AC19">
            <v>0</v>
          </cell>
          <cell r="AE19">
            <v>0</v>
          </cell>
        </row>
        <row r="25"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0"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</row>
        <row r="31"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H2" t="str">
            <v>TIR</v>
          </cell>
          <cell r="K2" t="str">
            <v>Professor emeritus</v>
          </cell>
          <cell r="M2" t="str">
            <v>Ne</v>
          </cell>
          <cell r="P2" t="str">
            <v>Društveno</v>
          </cell>
        </row>
        <row r="3">
          <cell r="H3" t="str">
            <v>TSSO</v>
          </cell>
          <cell r="K3" t="str">
            <v>Akademik</v>
          </cell>
          <cell r="M3" t="str">
            <v>Da/voditelj</v>
          </cell>
          <cell r="P3" t="str">
            <v>Tehničko</v>
          </cell>
        </row>
        <row r="4">
          <cell r="H4" t="str">
            <v>TP</v>
          </cell>
          <cell r="K4" t="str">
            <v>Redoviti profesor u trajnom zvanju</v>
          </cell>
          <cell r="M4" t="str">
            <v>Da/suradnik</v>
          </cell>
          <cell r="P4" t="str">
            <v>Umjetničko</v>
          </cell>
        </row>
        <row r="5">
          <cell r="H5" t="str">
            <v>TM</v>
          </cell>
          <cell r="K5" t="str">
            <v>Redoviti profesor</v>
          </cell>
          <cell r="P5" t="str">
            <v>Biomedicinsko</v>
          </cell>
        </row>
        <row r="6">
          <cell r="K6" t="str">
            <v>Izvanredni profesor</v>
          </cell>
          <cell r="P6" t="str">
            <v>Humanističko</v>
          </cell>
        </row>
        <row r="7">
          <cell r="K7" t="str">
            <v>Znanstveni savjetnik</v>
          </cell>
          <cell r="P7" t="str">
            <v>Biotehničko</v>
          </cell>
        </row>
        <row r="8">
          <cell r="K8" t="str">
            <v>Viši znanstveni suradnik</v>
          </cell>
        </row>
        <row r="9">
          <cell r="K9" t="str">
            <v>Znanstveni suradnik</v>
          </cell>
        </row>
        <row r="10">
          <cell r="K10" t="str">
            <v>Profesor visoke škole</v>
          </cell>
        </row>
        <row r="11">
          <cell r="K11" t="str">
            <v>Viši predavač</v>
          </cell>
        </row>
        <row r="12">
          <cell r="K12" t="str">
            <v>Predavač</v>
          </cell>
        </row>
        <row r="13">
          <cell r="K13" t="str">
            <v>Viši lektor</v>
          </cell>
        </row>
        <row r="14">
          <cell r="K14" t="str">
            <v>Lektor</v>
          </cell>
        </row>
        <row r="15">
          <cell r="K15" t="str">
            <v>Viši umjetnički suradnik</v>
          </cell>
        </row>
        <row r="16">
          <cell r="K16" t="str">
            <v>Umjetnički suradnik</v>
          </cell>
        </row>
        <row r="17">
          <cell r="K17" t="str">
            <v>Zn. novak (dr.sc.)</v>
          </cell>
        </row>
        <row r="18">
          <cell r="K18" t="str">
            <v>Viši asistent</v>
          </cell>
        </row>
        <row r="19">
          <cell r="K19" t="str">
            <v>Znanstveni novak</v>
          </cell>
        </row>
        <row r="20">
          <cell r="K20" t="str">
            <v>Asistent</v>
          </cell>
        </row>
        <row r="21">
          <cell r="K21" t="str">
            <v>Stručni savjetnik</v>
          </cell>
        </row>
        <row r="22">
          <cell r="K22" t="str">
            <v>Viši stručni suradnik</v>
          </cell>
        </row>
        <row r="23">
          <cell r="K23" t="str">
            <v>Stručni suradnik</v>
          </cell>
        </row>
        <row r="24">
          <cell r="K24" t="str">
            <v>Docent</v>
          </cell>
        </row>
        <row r="25">
          <cell r="K25" t="str">
            <v>Bez zvanja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X36"/>
  <sheetViews>
    <sheetView topLeftCell="B1" workbookViewId="0">
      <selection activeCell="K27" sqref="K27"/>
    </sheetView>
  </sheetViews>
  <sheetFormatPr defaultRowHeight="14.25" x14ac:dyDescent="0.45"/>
  <cols>
    <col min="1" max="1" width="67.3984375" style="2" customWidth="1"/>
    <col min="2" max="2" width="16.3984375" customWidth="1"/>
    <col min="3" max="3" width="26.59765625" bestFit="1" customWidth="1"/>
    <col min="13" max="13" width="21.86328125" customWidth="1"/>
  </cols>
  <sheetData>
    <row r="1" spans="1:24" x14ac:dyDescent="0.45">
      <c r="A1" s="4" t="s">
        <v>3</v>
      </c>
      <c r="B1" s="3" t="s">
        <v>2</v>
      </c>
      <c r="C1" s="4" t="s">
        <v>4</v>
      </c>
      <c r="D1" s="4" t="s">
        <v>5</v>
      </c>
      <c r="E1" s="4" t="s">
        <v>6</v>
      </c>
      <c r="F1" s="12" t="s">
        <v>69</v>
      </c>
      <c r="H1" s="1" t="s">
        <v>8</v>
      </c>
      <c r="K1" s="10" t="s">
        <v>16</v>
      </c>
      <c r="M1" t="s">
        <v>82</v>
      </c>
      <c r="N1" s="8"/>
      <c r="P1" s="8" t="s">
        <v>23</v>
      </c>
      <c r="S1" s="8" t="s">
        <v>81</v>
      </c>
      <c r="U1" s="8" t="s">
        <v>38</v>
      </c>
      <c r="X1" s="8" t="s">
        <v>44</v>
      </c>
    </row>
    <row r="2" spans="1:24" x14ac:dyDescent="0.45">
      <c r="A2" s="20" t="s">
        <v>105</v>
      </c>
      <c r="B2" s="19">
        <v>59624928052</v>
      </c>
      <c r="C2" s="19" t="s">
        <v>95</v>
      </c>
      <c r="D2" s="11">
        <v>42000</v>
      </c>
      <c r="E2" s="11" t="s">
        <v>7</v>
      </c>
      <c r="F2" s="21" t="s">
        <v>98</v>
      </c>
      <c r="H2" s="2" t="s">
        <v>9</v>
      </c>
      <c r="J2" s="9" t="s">
        <v>13</v>
      </c>
      <c r="K2" t="s">
        <v>22</v>
      </c>
      <c r="M2" t="s">
        <v>83</v>
      </c>
      <c r="N2" s="8"/>
      <c r="S2" s="8" t="s">
        <v>79</v>
      </c>
      <c r="T2">
        <v>5</v>
      </c>
      <c r="U2" s="8" t="s">
        <v>42</v>
      </c>
      <c r="X2" s="8" t="s">
        <v>45</v>
      </c>
    </row>
    <row r="3" spans="1:24" x14ac:dyDescent="0.45">
      <c r="A3" s="20" t="s">
        <v>132</v>
      </c>
      <c r="B3" s="19">
        <v>59624928052</v>
      </c>
      <c r="C3" s="19" t="s">
        <v>95</v>
      </c>
      <c r="D3" s="11">
        <v>42000</v>
      </c>
      <c r="E3" s="11" t="s">
        <v>7</v>
      </c>
      <c r="F3" s="22" t="s">
        <v>99</v>
      </c>
      <c r="H3" s="2" t="s">
        <v>72</v>
      </c>
      <c r="J3" s="9" t="s">
        <v>12</v>
      </c>
      <c r="K3" s="8" t="s">
        <v>70</v>
      </c>
      <c r="M3" t="s">
        <v>84</v>
      </c>
      <c r="N3" s="8"/>
      <c r="P3" s="8" t="s">
        <v>36</v>
      </c>
      <c r="S3" s="8" t="s">
        <v>39</v>
      </c>
      <c r="T3">
        <v>4</v>
      </c>
      <c r="U3" s="8" t="s">
        <v>39</v>
      </c>
      <c r="X3" s="8" t="s">
        <v>46</v>
      </c>
    </row>
    <row r="4" spans="1:24" x14ac:dyDescent="0.45">
      <c r="A4" s="20" t="s">
        <v>106</v>
      </c>
      <c r="B4" s="19">
        <v>59624928052</v>
      </c>
      <c r="C4" s="19" t="s">
        <v>95</v>
      </c>
      <c r="D4" s="11">
        <v>42000</v>
      </c>
      <c r="E4" s="11" t="s">
        <v>7</v>
      </c>
      <c r="F4" s="22" t="s">
        <v>100</v>
      </c>
      <c r="H4" s="2" t="s">
        <v>73</v>
      </c>
      <c r="K4" s="8" t="s">
        <v>215</v>
      </c>
      <c r="M4" t="s">
        <v>85</v>
      </c>
      <c r="P4" s="8" t="s">
        <v>37</v>
      </c>
      <c r="S4" s="8" t="s">
        <v>40</v>
      </c>
      <c r="T4">
        <v>3</v>
      </c>
      <c r="U4" s="8" t="s">
        <v>40</v>
      </c>
      <c r="X4" s="8" t="s">
        <v>47</v>
      </c>
    </row>
    <row r="5" spans="1:24" x14ac:dyDescent="0.45">
      <c r="A5" s="20" t="s">
        <v>107</v>
      </c>
      <c r="B5" s="19">
        <v>59624928052</v>
      </c>
      <c r="C5" s="19" t="s">
        <v>95</v>
      </c>
      <c r="D5" s="11">
        <v>42000</v>
      </c>
      <c r="E5" s="11" t="s">
        <v>7</v>
      </c>
      <c r="F5" s="22" t="s">
        <v>101</v>
      </c>
      <c r="H5" s="2" t="s">
        <v>74</v>
      </c>
      <c r="K5" s="8" t="s">
        <v>17</v>
      </c>
      <c r="P5" s="8" t="s">
        <v>111</v>
      </c>
      <c r="S5" t="s">
        <v>80</v>
      </c>
      <c r="T5">
        <v>2</v>
      </c>
      <c r="U5" s="8" t="s">
        <v>41</v>
      </c>
    </row>
    <row r="6" spans="1:24" x14ac:dyDescent="0.45">
      <c r="A6" s="20" t="s">
        <v>133</v>
      </c>
      <c r="B6" s="19">
        <v>59624928052</v>
      </c>
      <c r="C6" s="19" t="s">
        <v>95</v>
      </c>
      <c r="D6" s="11">
        <v>42000</v>
      </c>
      <c r="E6" s="11" t="s">
        <v>7</v>
      </c>
      <c r="F6" s="22" t="s">
        <v>136</v>
      </c>
      <c r="K6" s="8" t="s">
        <v>18</v>
      </c>
      <c r="P6" s="8" t="s">
        <v>112</v>
      </c>
      <c r="U6" s="8" t="s">
        <v>43</v>
      </c>
    </row>
    <row r="7" spans="1:24" s="8" customFormat="1" x14ac:dyDescent="0.45">
      <c r="A7" s="20" t="s">
        <v>109</v>
      </c>
      <c r="B7" s="19">
        <v>59624928052</v>
      </c>
      <c r="C7" s="19" t="s">
        <v>95</v>
      </c>
      <c r="D7" s="11">
        <v>42000</v>
      </c>
      <c r="E7" s="11" t="s">
        <v>7</v>
      </c>
      <c r="F7" s="22" t="s">
        <v>102</v>
      </c>
      <c r="K7" s="8" t="s">
        <v>19</v>
      </c>
      <c r="L7"/>
      <c r="P7" s="8" t="s">
        <v>127</v>
      </c>
    </row>
    <row r="8" spans="1:24" x14ac:dyDescent="0.45">
      <c r="A8" s="20" t="s">
        <v>128</v>
      </c>
      <c r="B8" s="19">
        <v>59624928052</v>
      </c>
      <c r="C8" s="11" t="s">
        <v>96</v>
      </c>
      <c r="D8" s="11">
        <v>48000</v>
      </c>
      <c r="E8" s="11" t="s">
        <v>97</v>
      </c>
      <c r="F8" s="22" t="s">
        <v>137</v>
      </c>
      <c r="K8" s="8" t="s">
        <v>21</v>
      </c>
      <c r="N8" s="8"/>
      <c r="P8" s="8"/>
    </row>
    <row r="9" spans="1:24" x14ac:dyDescent="0.45">
      <c r="A9" s="20" t="s">
        <v>129</v>
      </c>
      <c r="B9" s="19">
        <v>59624928052</v>
      </c>
      <c r="C9" s="11" t="s">
        <v>96</v>
      </c>
      <c r="D9" s="11">
        <v>48000</v>
      </c>
      <c r="E9" s="11" t="s">
        <v>97</v>
      </c>
      <c r="F9" s="22" t="s">
        <v>103</v>
      </c>
      <c r="K9" s="8" t="s">
        <v>20</v>
      </c>
      <c r="N9" s="8"/>
      <c r="P9" s="8"/>
    </row>
    <row r="10" spans="1:24" x14ac:dyDescent="0.45">
      <c r="A10" s="20" t="s">
        <v>177</v>
      </c>
      <c r="B10" s="19">
        <v>59624928052</v>
      </c>
      <c r="C10" s="19" t="s">
        <v>95</v>
      </c>
      <c r="D10" s="11">
        <v>42000</v>
      </c>
      <c r="E10" s="11" t="s">
        <v>7</v>
      </c>
      <c r="F10" s="22" t="s">
        <v>138</v>
      </c>
      <c r="K10" s="8" t="s">
        <v>24</v>
      </c>
      <c r="N10" s="8"/>
    </row>
    <row r="11" spans="1:24" x14ac:dyDescent="0.45">
      <c r="A11" s="20" t="s">
        <v>131</v>
      </c>
      <c r="B11" s="19">
        <v>59624928052</v>
      </c>
      <c r="C11" s="19" t="s">
        <v>95</v>
      </c>
      <c r="D11" s="11">
        <v>42000</v>
      </c>
      <c r="E11" s="11" t="s">
        <v>7</v>
      </c>
      <c r="F11" s="22" t="s">
        <v>139</v>
      </c>
      <c r="K11" s="8" t="s">
        <v>25</v>
      </c>
      <c r="N11" s="8"/>
    </row>
    <row r="12" spans="1:24" x14ac:dyDescent="0.45">
      <c r="A12" s="20" t="s">
        <v>134</v>
      </c>
      <c r="B12" s="19">
        <v>59624928052</v>
      </c>
      <c r="C12" s="19" t="s">
        <v>95</v>
      </c>
      <c r="D12" s="11">
        <v>42000</v>
      </c>
      <c r="E12" s="11" t="s">
        <v>7</v>
      </c>
      <c r="F12" s="22" t="s">
        <v>140</v>
      </c>
      <c r="K12" s="8" t="s">
        <v>26</v>
      </c>
    </row>
    <row r="13" spans="1:24" x14ac:dyDescent="0.45">
      <c r="A13" s="20" t="s">
        <v>142</v>
      </c>
      <c r="B13" s="19">
        <v>59624928052</v>
      </c>
      <c r="C13" s="11" t="s">
        <v>96</v>
      </c>
      <c r="D13" s="11">
        <v>48000</v>
      </c>
      <c r="E13" s="11" t="s">
        <v>97</v>
      </c>
      <c r="F13" s="22" t="s">
        <v>141</v>
      </c>
      <c r="K13" s="8" t="s">
        <v>27</v>
      </c>
    </row>
    <row r="14" spans="1:24" x14ac:dyDescent="0.45">
      <c r="A14" s="20" t="s">
        <v>135</v>
      </c>
      <c r="B14" s="19">
        <v>59624928052</v>
      </c>
      <c r="C14" s="11" t="s">
        <v>96</v>
      </c>
      <c r="D14" s="11">
        <v>48000</v>
      </c>
      <c r="E14" s="11" t="s">
        <v>97</v>
      </c>
      <c r="F14" s="22" t="s">
        <v>178</v>
      </c>
      <c r="K14" s="8" t="s">
        <v>28</v>
      </c>
    </row>
    <row r="15" spans="1:24" x14ac:dyDescent="0.45">
      <c r="A15" s="20" t="s">
        <v>130</v>
      </c>
      <c r="B15" s="19">
        <v>59624928052</v>
      </c>
      <c r="C15" s="19" t="s">
        <v>95</v>
      </c>
      <c r="D15" s="11">
        <v>42000</v>
      </c>
      <c r="E15" s="11" t="s">
        <v>7</v>
      </c>
      <c r="F15" s="22" t="s">
        <v>104</v>
      </c>
      <c r="K15" s="8" t="s">
        <v>35</v>
      </c>
    </row>
    <row r="16" spans="1:24" x14ac:dyDescent="0.45">
      <c r="A16" s="20" t="s">
        <v>143</v>
      </c>
      <c r="B16" s="19">
        <v>59624928052</v>
      </c>
      <c r="C16" s="11" t="s">
        <v>96</v>
      </c>
      <c r="D16" s="11">
        <v>48000</v>
      </c>
      <c r="E16" s="11" t="s">
        <v>97</v>
      </c>
      <c r="F16" s="22" t="s">
        <v>144</v>
      </c>
      <c r="K16" s="8" t="s">
        <v>29</v>
      </c>
    </row>
    <row r="17" spans="1:11" x14ac:dyDescent="0.45">
      <c r="A17" s="20" t="s">
        <v>166</v>
      </c>
      <c r="B17" s="19">
        <v>59624928052</v>
      </c>
      <c r="C17" s="19" t="s">
        <v>95</v>
      </c>
      <c r="D17" s="11">
        <v>42000</v>
      </c>
      <c r="E17" s="11" t="s">
        <v>7</v>
      </c>
      <c r="F17" s="22" t="s">
        <v>173</v>
      </c>
      <c r="K17" s="8" t="s">
        <v>30</v>
      </c>
    </row>
    <row r="18" spans="1:11" x14ac:dyDescent="0.45">
      <c r="A18" s="23" t="s">
        <v>167</v>
      </c>
      <c r="B18" s="19">
        <v>59624928052</v>
      </c>
      <c r="C18" s="11" t="s">
        <v>169</v>
      </c>
      <c r="D18" s="11">
        <v>48350</v>
      </c>
      <c r="E18" s="11" t="s">
        <v>170</v>
      </c>
      <c r="F18" s="22" t="s">
        <v>171</v>
      </c>
      <c r="K18" s="8" t="s">
        <v>31</v>
      </c>
    </row>
    <row r="19" spans="1:11" x14ac:dyDescent="0.45">
      <c r="A19" s="23" t="s">
        <v>168</v>
      </c>
      <c r="B19" s="19">
        <v>59624928052</v>
      </c>
      <c r="C19" s="11" t="s">
        <v>96</v>
      </c>
      <c r="D19" s="11">
        <v>48000</v>
      </c>
      <c r="E19" s="11" t="s">
        <v>97</v>
      </c>
      <c r="F19" s="24" t="s">
        <v>172</v>
      </c>
      <c r="K19" s="8" t="s">
        <v>32</v>
      </c>
    </row>
    <row r="20" spans="1:11" x14ac:dyDescent="0.45">
      <c r="A20" s="6"/>
      <c r="B20" s="19"/>
      <c r="C20" s="6"/>
      <c r="D20" s="6"/>
      <c r="E20" s="6"/>
      <c r="F20" s="14"/>
      <c r="K20" s="8" t="s">
        <v>33</v>
      </c>
    </row>
    <row r="21" spans="1:11" x14ac:dyDescent="0.45">
      <c r="A21" s="6"/>
      <c r="B21" s="5"/>
      <c r="C21" s="6"/>
      <c r="D21" s="6"/>
      <c r="E21" s="6"/>
      <c r="F21" s="14"/>
      <c r="K21" s="8" t="s">
        <v>48</v>
      </c>
    </row>
    <row r="22" spans="1:11" x14ac:dyDescent="0.45">
      <c r="A22" s="6"/>
      <c r="B22" s="5"/>
      <c r="C22" s="6"/>
      <c r="D22" s="6"/>
      <c r="E22" s="6"/>
      <c r="F22" s="14"/>
      <c r="K22" s="8" t="s">
        <v>49</v>
      </c>
    </row>
    <row r="23" spans="1:11" x14ac:dyDescent="0.45">
      <c r="A23" s="6"/>
      <c r="B23" s="5"/>
      <c r="C23" s="6"/>
      <c r="D23" s="6"/>
      <c r="E23" s="6"/>
      <c r="F23" s="14"/>
      <c r="K23" s="8" t="s">
        <v>50</v>
      </c>
    </row>
    <row r="24" spans="1:11" x14ac:dyDescent="0.45">
      <c r="A24" s="6"/>
      <c r="B24" s="5"/>
      <c r="C24" s="6"/>
      <c r="D24" s="6"/>
      <c r="E24" s="6"/>
      <c r="F24" s="14"/>
      <c r="K24" s="8" t="s">
        <v>110</v>
      </c>
    </row>
    <row r="25" spans="1:11" x14ac:dyDescent="0.45">
      <c r="A25" s="6"/>
      <c r="B25" s="5"/>
      <c r="C25" s="6"/>
      <c r="D25" s="6"/>
      <c r="E25" s="6"/>
      <c r="F25" s="14"/>
      <c r="K25" t="s">
        <v>34</v>
      </c>
    </row>
    <row r="26" spans="1:11" x14ac:dyDescent="0.45">
      <c r="A26" s="6"/>
      <c r="B26" s="5"/>
      <c r="C26" s="6"/>
      <c r="D26" s="6"/>
      <c r="E26" s="6"/>
      <c r="F26" s="14"/>
      <c r="K26" t="s">
        <v>176</v>
      </c>
    </row>
    <row r="27" spans="1:11" x14ac:dyDescent="0.45">
      <c r="A27" s="6"/>
      <c r="B27" s="5"/>
      <c r="C27" s="6"/>
      <c r="D27" s="6"/>
      <c r="E27" s="6"/>
      <c r="F27" s="14"/>
      <c r="K27" t="s">
        <v>229</v>
      </c>
    </row>
    <row r="28" spans="1:11" x14ac:dyDescent="0.45">
      <c r="A28" s="6"/>
      <c r="B28" s="5"/>
      <c r="C28" s="6"/>
      <c r="D28" s="6"/>
      <c r="E28" s="6"/>
      <c r="F28" s="8"/>
    </row>
    <row r="29" spans="1:11" x14ac:dyDescent="0.45">
      <c r="A29" s="6"/>
      <c r="B29" s="5"/>
      <c r="C29" s="6"/>
      <c r="D29" s="6"/>
      <c r="E29" s="6"/>
      <c r="F29" s="13"/>
    </row>
    <row r="30" spans="1:11" x14ac:dyDescent="0.45">
      <c r="A30" s="15"/>
      <c r="B30" s="17"/>
      <c r="C30" s="15"/>
      <c r="D30" s="15"/>
      <c r="E30" s="15"/>
      <c r="F30" s="14"/>
    </row>
    <row r="31" spans="1:11" x14ac:dyDescent="0.45">
      <c r="A31" s="6"/>
      <c r="B31" s="5"/>
      <c r="C31" s="6"/>
      <c r="D31" s="6"/>
      <c r="E31" s="6"/>
      <c r="F31" s="14"/>
    </row>
    <row r="32" spans="1:11" x14ac:dyDescent="0.45">
      <c r="A32" s="6"/>
      <c r="B32" s="5"/>
      <c r="C32" s="6"/>
      <c r="D32" s="6"/>
      <c r="E32" s="6"/>
      <c r="F32" s="14"/>
    </row>
    <row r="33" spans="1:6" x14ac:dyDescent="0.45">
      <c r="A33" s="6"/>
      <c r="B33" s="5"/>
      <c r="C33" s="6"/>
      <c r="D33" s="6"/>
      <c r="E33" s="6"/>
      <c r="F33" s="14"/>
    </row>
    <row r="34" spans="1:6" x14ac:dyDescent="0.45">
      <c r="A34" s="6"/>
      <c r="B34" s="5"/>
      <c r="C34" s="6"/>
      <c r="D34" s="6"/>
      <c r="E34" s="6"/>
      <c r="F34" s="8"/>
    </row>
    <row r="35" spans="1:6" x14ac:dyDescent="0.45">
      <c r="A35" s="6"/>
      <c r="B35" s="5"/>
      <c r="C35" s="6"/>
      <c r="D35" s="6"/>
      <c r="E35" s="6"/>
      <c r="F35" s="14"/>
    </row>
    <row r="36" spans="1:6" x14ac:dyDescent="0.45">
      <c r="A36" s="16"/>
      <c r="B36" s="18"/>
      <c r="C36" s="16"/>
      <c r="D36" s="16"/>
      <c r="E36" s="16"/>
      <c r="F36" s="13"/>
    </row>
  </sheetData>
  <sortState xmlns:xlrd2="http://schemas.microsoft.com/office/spreadsheetml/2017/richdata2" ref="A2:F36">
    <sortCondition ref="A2:A36"/>
  </sortState>
  <customSheetViews>
    <customSheetView guid="{5DA942F9-93A1-4CC1-8713-7F341398BA4F}" showPageBreaks="1">
      <selection activeCell="G16" sqref="G16"/>
    </customSheetView>
    <customSheetView guid="{5B15E957-A46D-4F35-874F-E94885D54CFF}" showPageBreaks="1">
      <selection activeCell="G16" sqref="G16"/>
    </customSheetView>
  </customSheetView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BB65"/>
  <sheetViews>
    <sheetView showGridLines="0" tabSelected="1" topLeftCell="A13" zoomScale="70" zoomScaleNormal="70" zoomScaleSheetLayoutView="100" zoomScalePageLayoutView="115" workbookViewId="0">
      <selection activeCell="A33" sqref="A33:R33"/>
    </sheetView>
  </sheetViews>
  <sheetFormatPr defaultColWidth="9.1328125" defaultRowHeight="13.9" x14ac:dyDescent="0.4"/>
  <cols>
    <col min="1" max="1" width="3.3984375" style="39" customWidth="1"/>
    <col min="2" max="2" width="9" style="39" customWidth="1"/>
    <col min="3" max="3" width="5.59765625" style="39" customWidth="1"/>
    <col min="4" max="4" width="9.3984375" style="39" customWidth="1"/>
    <col min="5" max="5" width="7.1328125" style="39" customWidth="1"/>
    <col min="6" max="6" width="5.1328125" style="39" customWidth="1"/>
    <col min="7" max="7" width="12.3984375" style="39" customWidth="1"/>
    <col min="8" max="8" width="6.3984375" style="39" customWidth="1"/>
    <col min="9" max="10" width="17.265625" style="39" customWidth="1"/>
    <col min="11" max="11" width="19.06640625" style="39" bestFit="1" customWidth="1"/>
    <col min="12" max="14" width="19.06640625" style="39" customWidth="1"/>
    <col min="15" max="15" width="11" style="39" customWidth="1"/>
    <col min="16" max="16" width="10.1328125" style="39" bestFit="1" customWidth="1"/>
    <col min="17" max="17" width="9.1328125" style="39"/>
    <col min="18" max="18" width="8.3984375" style="39" customWidth="1"/>
    <col min="19" max="31" width="9.1328125" style="39"/>
    <col min="32" max="32" width="0" style="39" hidden="1" customWidth="1"/>
    <col min="33" max="33" width="8.3984375" style="39" hidden="1" customWidth="1"/>
    <col min="34" max="34" width="17.59765625" style="39" hidden="1" customWidth="1"/>
    <col min="35" max="35" width="12.86328125" style="39" hidden="1" customWidth="1"/>
    <col min="36" max="36" width="8" style="39" hidden="1" customWidth="1"/>
    <col min="37" max="37" width="37.1328125" style="39" hidden="1" customWidth="1"/>
    <col min="38" max="38" width="19.86328125" style="39" hidden="1" customWidth="1"/>
    <col min="39" max="39" width="5.265625" style="39" hidden="1" customWidth="1"/>
    <col min="40" max="54" width="9.1328125" style="39"/>
    <col min="55" max="16384" width="9.1328125" style="101"/>
  </cols>
  <sheetData>
    <row r="1" spans="1:41" s="101" customFormat="1" ht="15" customHeight="1" x14ac:dyDescent="0.4">
      <c r="A1" s="126"/>
      <c r="B1" s="127"/>
      <c r="C1" s="204" t="s">
        <v>213</v>
      </c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5"/>
    </row>
    <row r="2" spans="1:41" s="101" customFormat="1" ht="15" customHeight="1" x14ac:dyDescent="0.4">
      <c r="A2" s="128"/>
      <c r="B2" s="129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7"/>
    </row>
    <row r="3" spans="1:41" s="101" customFormat="1" ht="15" customHeight="1" x14ac:dyDescent="0.4">
      <c r="A3" s="128"/>
      <c r="B3" s="92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7"/>
    </row>
    <row r="4" spans="1:41" s="101" customFormat="1" ht="23.25" customHeight="1" x14ac:dyDescent="0.4">
      <c r="A4" s="128"/>
      <c r="B4" s="92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7"/>
    </row>
    <row r="5" spans="1:41" s="101" customFormat="1" ht="23.25" customHeight="1" x14ac:dyDescent="0.4">
      <c r="A5" s="128"/>
      <c r="B5" s="92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9"/>
    </row>
    <row r="6" spans="1:41" s="101" customFormat="1" x14ac:dyDescent="0.4">
      <c r="A6" s="130" t="s">
        <v>94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2"/>
    </row>
    <row r="7" spans="1:41" s="101" customFormat="1" ht="30.75" customHeight="1" x14ac:dyDescent="0.4">
      <c r="A7" s="186"/>
      <c r="B7" s="187"/>
      <c r="C7" s="187"/>
      <c r="D7" s="187"/>
      <c r="E7" s="172" t="str">
        <f>IF(A7&lt;&gt;"",VLOOKUP(A7,Labels!A2:C39,3,FALSE),"")</f>
        <v/>
      </c>
      <c r="F7" s="172"/>
      <c r="G7" s="172"/>
      <c r="H7" s="172" t="str">
        <f>IF(A7&lt;&gt;"",VLOOKUP(A7,Labels!A2:D39,4,FALSE),"")</f>
        <v/>
      </c>
      <c r="I7" s="172"/>
      <c r="J7" s="174" t="str">
        <f>IF(A7&lt;&gt;"",VLOOKUP(A7,Labels!A2:E39,5,FALSE),"")</f>
        <v/>
      </c>
      <c r="K7" s="175"/>
      <c r="L7" s="175"/>
      <c r="M7" s="175"/>
      <c r="N7" s="175"/>
      <c r="O7" s="175"/>
      <c r="P7" s="176"/>
      <c r="Q7" s="172" t="str">
        <f>IF(A7&lt;&gt;"",VLOOKUP(A7,Labels!A2:B39,2,),"")</f>
        <v/>
      </c>
      <c r="R7" s="173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</row>
    <row r="8" spans="1:41" s="101" customFormat="1" x14ac:dyDescent="0.4">
      <c r="A8" s="161" t="s">
        <v>10</v>
      </c>
      <c r="B8" s="159"/>
      <c r="C8" s="159"/>
      <c r="D8" s="159"/>
      <c r="E8" s="188" t="s">
        <v>4</v>
      </c>
      <c r="F8" s="188"/>
      <c r="G8" s="188"/>
      <c r="H8" s="162" t="s">
        <v>67</v>
      </c>
      <c r="I8" s="162"/>
      <c r="J8" s="159" t="s">
        <v>68</v>
      </c>
      <c r="K8" s="159"/>
      <c r="L8" s="159"/>
      <c r="M8" s="159"/>
      <c r="N8" s="159"/>
      <c r="O8" s="159"/>
      <c r="P8" s="159"/>
      <c r="Q8" s="157" t="s">
        <v>2</v>
      </c>
      <c r="R8" s="158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</row>
    <row r="9" spans="1:41" s="101" customFormat="1" x14ac:dyDescent="0.4">
      <c r="A9" s="133" t="s">
        <v>92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5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</row>
    <row r="10" spans="1:41" s="101" customFormat="1" ht="6" customHeight="1" x14ac:dyDescent="0.4">
      <c r="A10" s="136"/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92"/>
      <c r="P10" s="92"/>
      <c r="Q10" s="92"/>
      <c r="R10" s="137"/>
      <c r="S10" s="102"/>
      <c r="T10" s="102"/>
      <c r="U10" s="102"/>
      <c r="V10" s="102"/>
      <c r="W10" s="102"/>
      <c r="X10" s="102"/>
      <c r="Y10" s="102"/>
      <c r="Z10" s="102"/>
      <c r="AA10" s="102"/>
      <c r="AB10" s="102" t="s">
        <v>180</v>
      </c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</row>
    <row r="11" spans="1:41" s="101" customFormat="1" ht="15" customHeight="1" x14ac:dyDescent="0.4">
      <c r="A11" s="177"/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78"/>
      <c r="S11" s="102"/>
      <c r="T11" s="102"/>
      <c r="U11" s="102"/>
      <c r="V11" s="102"/>
      <c r="W11" s="102"/>
      <c r="X11" s="102"/>
      <c r="Y11" s="102"/>
      <c r="Z11" s="102"/>
      <c r="AA11" s="102"/>
      <c r="AB11" s="102" t="s">
        <v>83</v>
      </c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</row>
    <row r="12" spans="1:41" s="101" customFormat="1" x14ac:dyDescent="0.4">
      <c r="A12" s="177"/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78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3">
        <f>A11</f>
        <v>0</v>
      </c>
      <c r="AI12" s="103"/>
      <c r="AJ12" s="103"/>
      <c r="AK12" s="103"/>
      <c r="AL12" s="103"/>
      <c r="AM12" s="103"/>
      <c r="AN12" s="102"/>
      <c r="AO12" s="102"/>
    </row>
    <row r="13" spans="1:41" s="101" customFormat="1" x14ac:dyDescent="0.4">
      <c r="A13" s="183" t="s">
        <v>152</v>
      </c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3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3"/>
      <c r="AI13" s="103"/>
      <c r="AJ13" s="103"/>
      <c r="AK13" s="103"/>
      <c r="AL13" s="103"/>
      <c r="AM13" s="103"/>
      <c r="AN13" s="102"/>
      <c r="AO13" s="102"/>
    </row>
    <row r="14" spans="1:41" s="101" customFormat="1" ht="8.25" customHeight="1" x14ac:dyDescent="0.4">
      <c r="A14" s="138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39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3"/>
      <c r="AI14" s="103"/>
      <c r="AJ14" s="103"/>
      <c r="AK14" s="103"/>
      <c r="AL14" s="103"/>
      <c r="AM14" s="103"/>
      <c r="AN14" s="102"/>
      <c r="AO14" s="102"/>
    </row>
    <row r="15" spans="1:41" s="101" customFormat="1" x14ac:dyDescent="0.4">
      <c r="A15" s="184"/>
      <c r="B15" s="185"/>
      <c r="C15" s="185"/>
      <c r="D15" s="104"/>
      <c r="E15" s="104"/>
      <c r="F15" s="179">
        <f>COUNTA(I19)+COUNTA(I25:I31)</f>
        <v>0</v>
      </c>
      <c r="G15" s="180"/>
      <c r="H15" s="180"/>
      <c r="I15" s="104"/>
      <c r="J15" s="104"/>
      <c r="K15" s="104"/>
      <c r="L15" s="104"/>
      <c r="M15" s="104"/>
      <c r="N15" s="104"/>
      <c r="O15" s="92"/>
      <c r="P15" s="181">
        <f>'E. Financijski plan'!F2</f>
        <v>0</v>
      </c>
      <c r="Q15" s="181"/>
      <c r="R15" s="18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3"/>
      <c r="AI15" s="103"/>
      <c r="AJ15" s="103"/>
      <c r="AK15" s="103"/>
      <c r="AL15" s="103"/>
      <c r="AM15" s="103"/>
      <c r="AN15" s="102"/>
      <c r="AO15" s="102"/>
    </row>
    <row r="16" spans="1:41" s="101" customFormat="1" x14ac:dyDescent="0.4">
      <c r="A16" s="161" t="s">
        <v>51</v>
      </c>
      <c r="B16" s="159"/>
      <c r="C16" s="159"/>
      <c r="D16" s="115"/>
      <c r="E16" s="115"/>
      <c r="F16" s="159" t="s">
        <v>65</v>
      </c>
      <c r="G16" s="159"/>
      <c r="H16" s="159"/>
      <c r="I16" s="115"/>
      <c r="J16" s="115"/>
      <c r="K16" s="115"/>
      <c r="L16" s="115"/>
      <c r="M16" s="115"/>
      <c r="N16" s="115"/>
      <c r="O16" s="92"/>
      <c r="P16" s="159" t="s">
        <v>66</v>
      </c>
      <c r="Q16" s="159"/>
      <c r="R16" s="160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3"/>
      <c r="AI16" s="103"/>
      <c r="AJ16" s="103"/>
      <c r="AK16" s="103"/>
      <c r="AL16" s="103"/>
      <c r="AM16" s="103"/>
      <c r="AN16" s="102"/>
      <c r="AO16" s="102"/>
    </row>
    <row r="17" spans="1:41" s="101" customFormat="1" x14ac:dyDescent="0.4">
      <c r="A17" s="138"/>
      <c r="B17" s="104"/>
      <c r="C17" s="104"/>
      <c r="D17" s="115"/>
      <c r="E17" s="115"/>
      <c r="F17" s="104"/>
      <c r="G17" s="104"/>
      <c r="H17" s="104"/>
      <c r="I17" s="115"/>
      <c r="J17" s="115"/>
      <c r="K17" s="115"/>
      <c r="L17" s="115"/>
      <c r="M17" s="115"/>
      <c r="N17" s="115"/>
      <c r="O17" s="92"/>
      <c r="P17" s="104"/>
      <c r="Q17" s="104"/>
      <c r="R17" s="139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3"/>
      <c r="AI17" s="103"/>
      <c r="AJ17" s="103"/>
      <c r="AK17" s="103"/>
      <c r="AL17" s="103"/>
      <c r="AM17" s="103"/>
      <c r="AN17" s="102"/>
      <c r="AO17" s="102"/>
    </row>
    <row r="18" spans="1:41" s="101" customFormat="1" ht="17.25" customHeight="1" x14ac:dyDescent="0.4">
      <c r="A18" s="136" t="s">
        <v>108</v>
      </c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92"/>
      <c r="P18" s="92"/>
      <c r="Q18" s="92"/>
      <c r="R18" s="137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3"/>
      <c r="AI18" s="103"/>
      <c r="AJ18" s="103"/>
      <c r="AK18" s="103"/>
      <c r="AL18" s="103"/>
      <c r="AM18" s="103"/>
      <c r="AN18" s="102"/>
      <c r="AO18" s="102"/>
    </row>
    <row r="19" spans="1:41" s="101" customFormat="1" ht="30" customHeight="1" x14ac:dyDescent="0.4">
      <c r="A19" s="164"/>
      <c r="B19" s="165"/>
      <c r="C19" s="166"/>
      <c r="D19" s="165"/>
      <c r="E19" s="165"/>
      <c r="F19" s="166"/>
      <c r="G19" s="165"/>
      <c r="H19" s="167"/>
      <c r="I19" s="189"/>
      <c r="J19" s="190"/>
      <c r="K19" s="190"/>
      <c r="L19" s="190"/>
      <c r="M19" s="190"/>
      <c r="N19" s="191"/>
      <c r="O19" s="105"/>
      <c r="P19" s="168"/>
      <c r="Q19" s="169"/>
      <c r="R19" s="170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3">
        <f>F19</f>
        <v>0</v>
      </c>
      <c r="AI19" s="103"/>
      <c r="AJ19" s="103">
        <f>P19</f>
        <v>0</v>
      </c>
      <c r="AK19" s="103"/>
      <c r="AL19" s="103"/>
      <c r="AM19" s="103"/>
      <c r="AN19" s="102"/>
      <c r="AO19" s="102"/>
    </row>
    <row r="20" spans="1:41" s="101" customFormat="1" x14ac:dyDescent="0.4">
      <c r="A20" s="161" t="s">
        <v>11</v>
      </c>
      <c r="B20" s="159"/>
      <c r="C20" s="159" t="s">
        <v>53</v>
      </c>
      <c r="D20" s="159"/>
      <c r="E20" s="159"/>
      <c r="F20" s="159" t="s">
        <v>214</v>
      </c>
      <c r="G20" s="159"/>
      <c r="H20" s="159"/>
      <c r="I20" s="159" t="s">
        <v>2</v>
      </c>
      <c r="J20" s="159"/>
      <c r="K20" s="159"/>
      <c r="L20" s="159"/>
      <c r="M20" s="159"/>
      <c r="N20" s="159"/>
      <c r="O20" s="106" t="s">
        <v>52</v>
      </c>
      <c r="P20" s="162" t="s">
        <v>58</v>
      </c>
      <c r="Q20" s="162"/>
      <c r="R20" s="163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3"/>
      <c r="AI20" s="103"/>
      <c r="AJ20" s="103"/>
      <c r="AK20" s="103"/>
      <c r="AL20" s="103"/>
      <c r="AM20" s="103"/>
      <c r="AN20" s="102"/>
      <c r="AO20" s="102"/>
    </row>
    <row r="21" spans="1:41" s="101" customFormat="1" x14ac:dyDescent="0.4">
      <c r="A21" s="138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92"/>
      <c r="P21" s="92"/>
      <c r="Q21" s="92"/>
      <c r="R21" s="137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3"/>
      <c r="AI21" s="103"/>
      <c r="AJ21" s="103"/>
      <c r="AK21" s="103"/>
      <c r="AL21" s="103"/>
      <c r="AM21" s="103"/>
      <c r="AN21" s="102"/>
      <c r="AO21" s="102"/>
    </row>
    <row r="22" spans="1:41" s="101" customFormat="1" x14ac:dyDescent="0.4">
      <c r="A22" s="136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92"/>
      <c r="P22" s="92"/>
      <c r="Q22" s="92"/>
      <c r="R22" s="137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3"/>
      <c r="AI22" s="103"/>
      <c r="AJ22" s="103"/>
      <c r="AK22" s="103"/>
      <c r="AL22" s="103"/>
      <c r="AM22" s="103"/>
      <c r="AN22" s="102"/>
      <c r="AO22" s="102"/>
    </row>
    <row r="23" spans="1:41" s="101" customFormat="1" ht="30" customHeight="1" x14ac:dyDescent="0.4">
      <c r="A23" s="133" t="s">
        <v>230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5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3"/>
      <c r="AI23" s="103"/>
      <c r="AJ23" s="103"/>
      <c r="AK23" s="103"/>
      <c r="AL23" s="103"/>
      <c r="AM23" s="103"/>
      <c r="AN23" s="102"/>
      <c r="AO23" s="102"/>
    </row>
    <row r="24" spans="1:41" s="101" customFormat="1" ht="64.900000000000006" customHeight="1" x14ac:dyDescent="0.4">
      <c r="A24" s="140" t="s">
        <v>54</v>
      </c>
      <c r="B24" s="171" t="s">
        <v>11</v>
      </c>
      <c r="C24" s="171"/>
      <c r="D24" s="171" t="s">
        <v>53</v>
      </c>
      <c r="E24" s="171"/>
      <c r="F24" s="171"/>
      <c r="G24" s="171" t="s">
        <v>16</v>
      </c>
      <c r="H24" s="171"/>
      <c r="I24" s="107" t="s">
        <v>2</v>
      </c>
      <c r="J24" s="107" t="s">
        <v>179</v>
      </c>
      <c r="K24" s="107" t="s">
        <v>181</v>
      </c>
      <c r="L24" s="108" t="s">
        <v>210</v>
      </c>
      <c r="M24" s="108" t="s">
        <v>182</v>
      </c>
      <c r="N24" s="108" t="s">
        <v>204</v>
      </c>
      <c r="O24" s="107" t="s">
        <v>52</v>
      </c>
      <c r="P24" s="109" t="s">
        <v>56</v>
      </c>
      <c r="Q24" s="171" t="s">
        <v>57</v>
      </c>
      <c r="R24" s="19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3"/>
      <c r="AI24" s="103"/>
      <c r="AJ24" s="103"/>
      <c r="AK24" s="103"/>
      <c r="AL24" s="103"/>
      <c r="AM24" s="103"/>
      <c r="AN24" s="102"/>
      <c r="AO24" s="102"/>
    </row>
    <row r="25" spans="1:41" s="101" customFormat="1" ht="30" customHeight="1" x14ac:dyDescent="0.4">
      <c r="A25" s="141" t="s">
        <v>55</v>
      </c>
      <c r="B25" s="193" t="str">
        <f>IF(A19="", "", A19)</f>
        <v/>
      </c>
      <c r="C25" s="193"/>
      <c r="D25" s="154" t="str">
        <f>IF(C19="","",C19)</f>
        <v/>
      </c>
      <c r="E25" s="154"/>
      <c r="F25" s="154"/>
      <c r="G25" s="154" t="str">
        <f>IF(F19="","",F19)</f>
        <v/>
      </c>
      <c r="H25" s="154"/>
      <c r="I25" s="110"/>
      <c r="J25" s="110"/>
      <c r="K25" s="110"/>
      <c r="L25" s="110"/>
      <c r="M25" s="110"/>
      <c r="N25" s="110"/>
      <c r="O25" s="152">
        <f>O19</f>
        <v>0</v>
      </c>
      <c r="P25" s="75"/>
      <c r="Q25" s="155"/>
      <c r="R25" s="156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11" t="str">
        <f t="shared" ref="AH25:AH31" si="0">B25</f>
        <v/>
      </c>
      <c r="AI25" s="103" t="str">
        <f t="shared" ref="AI25:AI31" si="1">D25</f>
        <v/>
      </c>
      <c r="AJ25" s="103" t="str">
        <f t="shared" ref="AJ25:AJ31" si="2">G25</f>
        <v/>
      </c>
      <c r="AK25" s="111">
        <f t="shared" ref="AK25:AK31" si="3">I25</f>
        <v>0</v>
      </c>
      <c r="AL25" s="111">
        <f>O25</f>
        <v>0</v>
      </c>
      <c r="AM25" s="103">
        <f>P25</f>
        <v>0</v>
      </c>
      <c r="AN25" s="102"/>
      <c r="AO25" s="102"/>
    </row>
    <row r="26" spans="1:41" s="101" customFormat="1" ht="30" customHeight="1" x14ac:dyDescent="0.4">
      <c r="A26" s="141" t="s">
        <v>59</v>
      </c>
      <c r="B26" s="153"/>
      <c r="C26" s="153"/>
      <c r="D26" s="210"/>
      <c r="E26" s="187"/>
      <c r="F26" s="211"/>
      <c r="G26" s="154"/>
      <c r="H26" s="154"/>
      <c r="I26" s="110"/>
      <c r="J26" s="110"/>
      <c r="K26" s="110"/>
      <c r="L26" s="110"/>
      <c r="M26" s="110"/>
      <c r="N26" s="110"/>
      <c r="O26" s="110"/>
      <c r="P26" s="75"/>
      <c r="Q26" s="155"/>
      <c r="R26" s="156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11">
        <f t="shared" si="0"/>
        <v>0</v>
      </c>
      <c r="AI26" s="103">
        <f t="shared" si="1"/>
        <v>0</v>
      </c>
      <c r="AJ26" s="103">
        <f t="shared" si="2"/>
        <v>0</v>
      </c>
      <c r="AK26" s="111">
        <f t="shared" si="3"/>
        <v>0</v>
      </c>
      <c r="AL26" s="111">
        <f t="shared" ref="AL26:AL31" si="4">O26</f>
        <v>0</v>
      </c>
      <c r="AM26" s="103">
        <f t="shared" ref="AM26:AM31" si="5">P26</f>
        <v>0</v>
      </c>
      <c r="AN26" s="102"/>
      <c r="AO26" s="102"/>
    </row>
    <row r="27" spans="1:41" s="101" customFormat="1" ht="30" customHeight="1" x14ac:dyDescent="0.4">
      <c r="A27" s="141" t="s">
        <v>60</v>
      </c>
      <c r="B27" s="153"/>
      <c r="C27" s="153"/>
      <c r="D27" s="154"/>
      <c r="E27" s="154"/>
      <c r="F27" s="154"/>
      <c r="G27" s="154"/>
      <c r="H27" s="154"/>
      <c r="I27" s="110"/>
      <c r="J27" s="110"/>
      <c r="K27" s="110"/>
      <c r="L27" s="110"/>
      <c r="M27" s="110"/>
      <c r="N27" s="110"/>
      <c r="O27" s="110"/>
      <c r="P27" s="75"/>
      <c r="Q27" s="155"/>
      <c r="R27" s="156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11">
        <f t="shared" si="0"/>
        <v>0</v>
      </c>
      <c r="AI27" s="103">
        <f t="shared" si="1"/>
        <v>0</v>
      </c>
      <c r="AJ27" s="103">
        <f t="shared" si="2"/>
        <v>0</v>
      </c>
      <c r="AK27" s="111">
        <f t="shared" si="3"/>
        <v>0</v>
      </c>
      <c r="AL27" s="111">
        <f t="shared" si="4"/>
        <v>0</v>
      </c>
      <c r="AM27" s="103">
        <f t="shared" si="5"/>
        <v>0</v>
      </c>
      <c r="AN27" s="102"/>
      <c r="AO27" s="102"/>
    </row>
    <row r="28" spans="1:41" s="101" customFormat="1" ht="30" customHeight="1" x14ac:dyDescent="0.4">
      <c r="A28" s="141" t="s">
        <v>61</v>
      </c>
      <c r="B28" s="153"/>
      <c r="C28" s="153"/>
      <c r="D28" s="154"/>
      <c r="E28" s="154"/>
      <c r="F28" s="154"/>
      <c r="G28" s="154"/>
      <c r="H28" s="154"/>
      <c r="I28" s="110"/>
      <c r="J28" s="110"/>
      <c r="K28" s="110"/>
      <c r="L28" s="110"/>
      <c r="M28" s="110"/>
      <c r="N28" s="110"/>
      <c r="O28" s="110"/>
      <c r="P28" s="75"/>
      <c r="Q28" s="155"/>
      <c r="R28" s="156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11">
        <f t="shared" si="0"/>
        <v>0</v>
      </c>
      <c r="AI28" s="103">
        <f t="shared" si="1"/>
        <v>0</v>
      </c>
      <c r="AJ28" s="103">
        <f t="shared" si="2"/>
        <v>0</v>
      </c>
      <c r="AK28" s="111">
        <f t="shared" si="3"/>
        <v>0</v>
      </c>
      <c r="AL28" s="111">
        <f t="shared" si="4"/>
        <v>0</v>
      </c>
      <c r="AM28" s="103">
        <f t="shared" si="5"/>
        <v>0</v>
      </c>
      <c r="AN28" s="102"/>
      <c r="AO28" s="102"/>
    </row>
    <row r="29" spans="1:41" s="101" customFormat="1" ht="30" customHeight="1" x14ac:dyDescent="0.4">
      <c r="A29" s="141" t="s">
        <v>62</v>
      </c>
      <c r="B29" s="153"/>
      <c r="C29" s="153"/>
      <c r="D29" s="154"/>
      <c r="E29" s="154"/>
      <c r="F29" s="154"/>
      <c r="G29" s="154"/>
      <c r="H29" s="154"/>
      <c r="I29" s="110"/>
      <c r="J29" s="110"/>
      <c r="K29" s="110"/>
      <c r="L29" s="110"/>
      <c r="M29" s="110"/>
      <c r="N29" s="110"/>
      <c r="O29" s="110"/>
      <c r="P29" s="75"/>
      <c r="Q29" s="155"/>
      <c r="R29" s="156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11">
        <f t="shared" si="0"/>
        <v>0</v>
      </c>
      <c r="AI29" s="103">
        <f t="shared" si="1"/>
        <v>0</v>
      </c>
      <c r="AJ29" s="103">
        <f t="shared" si="2"/>
        <v>0</v>
      </c>
      <c r="AK29" s="111">
        <f t="shared" si="3"/>
        <v>0</v>
      </c>
      <c r="AL29" s="111">
        <f t="shared" si="4"/>
        <v>0</v>
      </c>
      <c r="AM29" s="103">
        <f t="shared" si="5"/>
        <v>0</v>
      </c>
      <c r="AN29" s="102"/>
      <c r="AO29" s="102"/>
    </row>
    <row r="30" spans="1:41" s="101" customFormat="1" ht="30" customHeight="1" x14ac:dyDescent="0.4">
      <c r="A30" s="141" t="s">
        <v>63</v>
      </c>
      <c r="B30" s="153"/>
      <c r="C30" s="153"/>
      <c r="D30" s="154"/>
      <c r="E30" s="154"/>
      <c r="F30" s="154"/>
      <c r="G30" s="154"/>
      <c r="H30" s="154"/>
      <c r="I30" s="110"/>
      <c r="J30" s="110"/>
      <c r="K30" s="110"/>
      <c r="L30" s="110"/>
      <c r="M30" s="110"/>
      <c r="N30" s="110"/>
      <c r="O30" s="110"/>
      <c r="P30" s="75"/>
      <c r="Q30" s="155"/>
      <c r="R30" s="156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11">
        <f t="shared" si="0"/>
        <v>0</v>
      </c>
      <c r="AI30" s="103">
        <f t="shared" si="1"/>
        <v>0</v>
      </c>
      <c r="AJ30" s="103">
        <f t="shared" si="2"/>
        <v>0</v>
      </c>
      <c r="AK30" s="111">
        <f t="shared" si="3"/>
        <v>0</v>
      </c>
      <c r="AL30" s="111">
        <f t="shared" si="4"/>
        <v>0</v>
      </c>
      <c r="AM30" s="103">
        <f t="shared" si="5"/>
        <v>0</v>
      </c>
      <c r="AN30" s="102"/>
      <c r="AO30" s="102"/>
    </row>
    <row r="31" spans="1:41" s="101" customFormat="1" ht="28.15" customHeight="1" x14ac:dyDescent="0.4">
      <c r="A31" s="141" t="s">
        <v>64</v>
      </c>
      <c r="B31" s="153"/>
      <c r="C31" s="153"/>
      <c r="D31" s="154"/>
      <c r="E31" s="154"/>
      <c r="F31" s="154"/>
      <c r="G31" s="154"/>
      <c r="H31" s="154"/>
      <c r="I31" s="110"/>
      <c r="J31" s="110"/>
      <c r="K31" s="110"/>
      <c r="L31" s="110"/>
      <c r="M31" s="110"/>
      <c r="N31" s="110"/>
      <c r="O31" s="110"/>
      <c r="P31" s="75"/>
      <c r="Q31" s="155"/>
      <c r="R31" s="156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11">
        <f t="shared" si="0"/>
        <v>0</v>
      </c>
      <c r="AI31" s="103">
        <f t="shared" si="1"/>
        <v>0</v>
      </c>
      <c r="AJ31" s="103">
        <f t="shared" si="2"/>
        <v>0</v>
      </c>
      <c r="AK31" s="111">
        <f t="shared" si="3"/>
        <v>0</v>
      </c>
      <c r="AL31" s="111">
        <f t="shared" si="4"/>
        <v>0</v>
      </c>
      <c r="AM31" s="103">
        <f t="shared" si="5"/>
        <v>0</v>
      </c>
      <c r="AN31" s="102"/>
      <c r="AO31" s="102"/>
    </row>
    <row r="32" spans="1:41" s="101" customFormat="1" ht="28.9" customHeight="1" x14ac:dyDescent="0.4">
      <c r="A32" s="141" t="s">
        <v>77</v>
      </c>
      <c r="B32" s="153"/>
      <c r="C32" s="153"/>
      <c r="D32" s="154"/>
      <c r="E32" s="154"/>
      <c r="F32" s="154"/>
      <c r="G32" s="154"/>
      <c r="H32" s="154"/>
      <c r="I32" s="110"/>
      <c r="J32" s="110"/>
      <c r="K32" s="110"/>
      <c r="L32" s="110"/>
      <c r="M32" s="110"/>
      <c r="N32" s="110"/>
      <c r="O32" s="110"/>
      <c r="P32" s="75"/>
      <c r="Q32" s="155"/>
      <c r="R32" s="156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</row>
    <row r="33" spans="1:54" ht="90.75" customHeight="1" x14ac:dyDescent="0.4">
      <c r="A33" s="199" t="s">
        <v>114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1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</row>
    <row r="34" spans="1:54" ht="11.25" customHeight="1" x14ac:dyDescent="0.4">
      <c r="A34" s="142"/>
      <c r="B34" s="112"/>
      <c r="C34" s="112"/>
      <c r="D34" s="112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43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</row>
    <row r="35" spans="1:54" ht="36" customHeight="1" x14ac:dyDescent="0.4">
      <c r="A35" s="202"/>
      <c r="B35" s="203"/>
      <c r="C35" s="203"/>
      <c r="D35" s="203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43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</row>
    <row r="36" spans="1:54" x14ac:dyDescent="0.4">
      <c r="A36" s="144"/>
      <c r="B36" s="113" t="s">
        <v>15</v>
      </c>
      <c r="C36" s="113"/>
      <c r="D36" s="113"/>
      <c r="E36" s="113"/>
      <c r="F36" s="113"/>
      <c r="G36" s="113"/>
      <c r="H36" s="113"/>
      <c r="I36" s="115"/>
      <c r="J36" s="115"/>
      <c r="K36" s="115"/>
      <c r="L36" s="115"/>
      <c r="M36" s="115"/>
      <c r="N36" s="115"/>
      <c r="O36" s="92"/>
      <c r="P36" s="92"/>
      <c r="Q36" s="92"/>
      <c r="R36" s="137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</row>
    <row r="37" spans="1:54" x14ac:dyDescent="0.4">
      <c r="A37" s="145"/>
      <c r="B37" s="116"/>
      <c r="C37" s="116"/>
      <c r="D37" s="112"/>
      <c r="E37" s="112"/>
      <c r="F37" s="112"/>
      <c r="G37" s="112"/>
      <c r="H37" s="117"/>
      <c r="I37" s="118"/>
      <c r="J37" s="118"/>
      <c r="K37" s="118"/>
      <c r="L37" s="118"/>
      <c r="M37" s="118"/>
      <c r="N37" s="118"/>
      <c r="O37" s="92"/>
      <c r="P37" s="92"/>
      <c r="Q37" s="92"/>
      <c r="R37" s="137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</row>
    <row r="38" spans="1:54" x14ac:dyDescent="0.4">
      <c r="A38" s="142"/>
      <c r="B38" s="112"/>
      <c r="C38" s="112"/>
      <c r="D38" s="112"/>
      <c r="E38" s="112"/>
      <c r="F38" s="112"/>
      <c r="G38" s="113" t="s">
        <v>90</v>
      </c>
      <c r="H38" s="112"/>
      <c r="I38" s="119" t="s">
        <v>113</v>
      </c>
      <c r="J38" s="106"/>
      <c r="K38" s="106"/>
      <c r="L38" s="106"/>
      <c r="M38" s="106"/>
      <c r="N38" s="106"/>
      <c r="O38" s="106"/>
      <c r="P38" s="106"/>
      <c r="Q38" s="120"/>
      <c r="R38" s="137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</row>
    <row r="39" spans="1:54" ht="46.5" customHeight="1" x14ac:dyDescent="0.4">
      <c r="A39" s="194"/>
      <c r="B39" s="195"/>
      <c r="C39" s="195"/>
      <c r="D39" s="195"/>
      <c r="E39" s="121"/>
      <c r="F39" s="121"/>
      <c r="G39" s="121"/>
      <c r="H39" s="112"/>
      <c r="I39" s="196"/>
      <c r="J39" s="197"/>
      <c r="K39" s="197"/>
      <c r="L39" s="197"/>
      <c r="M39" s="197"/>
      <c r="N39" s="197"/>
      <c r="O39" s="197"/>
      <c r="P39" s="197"/>
      <c r="Q39" s="198"/>
      <c r="R39" s="137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</row>
    <row r="40" spans="1:54" ht="39" customHeight="1" x14ac:dyDescent="0.4">
      <c r="A40" s="145"/>
      <c r="B40" s="116"/>
      <c r="C40" s="116"/>
      <c r="D40" s="112"/>
      <c r="E40" s="112"/>
      <c r="F40" s="112"/>
      <c r="G40" s="112"/>
      <c r="H40" s="117"/>
      <c r="I40" s="122"/>
      <c r="J40" s="123"/>
      <c r="K40" s="123"/>
      <c r="L40" s="123"/>
      <c r="M40" s="123"/>
      <c r="N40" s="123"/>
      <c r="O40" s="124"/>
      <c r="P40" s="124"/>
      <c r="Q40" s="125"/>
      <c r="R40" s="137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</row>
    <row r="41" spans="1:54" x14ac:dyDescent="0.4">
      <c r="A41" s="146"/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8"/>
    </row>
    <row r="42" spans="1:54" x14ac:dyDescent="0.4">
      <c r="A42" s="146"/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8"/>
    </row>
    <row r="43" spans="1:54" ht="14.25" thickBot="1" x14ac:dyDescent="0.45">
      <c r="A43" s="149"/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1"/>
    </row>
    <row r="61" ht="10.5" customHeight="1" x14ac:dyDescent="0.4"/>
    <row r="63" ht="10.5" customHeight="1" x14ac:dyDescent="0.4"/>
    <row r="65" ht="10.5" customHeight="1" x14ac:dyDescent="0.4"/>
  </sheetData>
  <sheetProtection algorithmName="SHA-512" hashValue="UETDH/c5/AqljkFQD2A//+dDkUXmfkq0bJmhQcecbHWx8NruYYmH1ISnlL64xFr9CzMxTJhj1CRin8VjRTcEOQ==" saltValue="C2VSceMndGrFQpoOWgXkBQ==" spinCount="100000" sheet="1" objects="1" scenarios="1"/>
  <dataConsolidate/>
  <customSheetViews>
    <customSheetView guid="{5DA942F9-93A1-4CC1-8713-7F341398BA4F}" showPageBreaks="1" showGridLines="0" showRowCol="0">
      <selection activeCell="L11" sqref="L11"/>
    </customSheetView>
    <customSheetView guid="{5B15E957-A46D-4F35-874F-E94885D54CFF}" showPageBreaks="1" showGridLines="0">
      <selection activeCell="A11" sqref="A11:D11"/>
    </customSheetView>
  </customSheetViews>
  <mergeCells count="69">
    <mergeCell ref="B31:C31"/>
    <mergeCell ref="A35:D35"/>
    <mergeCell ref="C1:R5"/>
    <mergeCell ref="D31:F31"/>
    <mergeCell ref="Q31:R31"/>
    <mergeCell ref="B26:C26"/>
    <mergeCell ref="D26:F26"/>
    <mergeCell ref="Q26:R26"/>
    <mergeCell ref="B27:C27"/>
    <mergeCell ref="D27:F27"/>
    <mergeCell ref="Q27:R27"/>
    <mergeCell ref="B28:C28"/>
    <mergeCell ref="G29:H29"/>
    <mergeCell ref="G30:H30"/>
    <mergeCell ref="G31:H31"/>
    <mergeCell ref="D24:F24"/>
    <mergeCell ref="B24:C24"/>
    <mergeCell ref="B25:C25"/>
    <mergeCell ref="A39:D39"/>
    <mergeCell ref="I39:Q39"/>
    <mergeCell ref="D28:F28"/>
    <mergeCell ref="Q28:R28"/>
    <mergeCell ref="D25:F25"/>
    <mergeCell ref="G26:H26"/>
    <mergeCell ref="G27:H27"/>
    <mergeCell ref="G28:H28"/>
    <mergeCell ref="A33:R33"/>
    <mergeCell ref="B29:C29"/>
    <mergeCell ref="D29:F29"/>
    <mergeCell ref="Q29:R29"/>
    <mergeCell ref="B30:C30"/>
    <mergeCell ref="D30:F30"/>
    <mergeCell ref="Q30:R30"/>
    <mergeCell ref="I19:N19"/>
    <mergeCell ref="I20:N20"/>
    <mergeCell ref="Q24:R24"/>
    <mergeCell ref="Q25:R25"/>
    <mergeCell ref="G24:H24"/>
    <mergeCell ref="G25:H25"/>
    <mergeCell ref="Q7:R7"/>
    <mergeCell ref="J7:P7"/>
    <mergeCell ref="J8:P8"/>
    <mergeCell ref="A11:R12"/>
    <mergeCell ref="F15:H15"/>
    <mergeCell ref="P15:R15"/>
    <mergeCell ref="A13:R13"/>
    <mergeCell ref="A15:C15"/>
    <mergeCell ref="E7:G7"/>
    <mergeCell ref="A7:D7"/>
    <mergeCell ref="H8:I8"/>
    <mergeCell ref="E8:G8"/>
    <mergeCell ref="A8:D8"/>
    <mergeCell ref="H7:I7"/>
    <mergeCell ref="B32:C32"/>
    <mergeCell ref="D32:F32"/>
    <mergeCell ref="G32:H32"/>
    <mergeCell ref="Q32:R32"/>
    <mergeCell ref="Q8:R8"/>
    <mergeCell ref="F16:H16"/>
    <mergeCell ref="P16:R16"/>
    <mergeCell ref="A16:C16"/>
    <mergeCell ref="P20:R20"/>
    <mergeCell ref="A20:B20"/>
    <mergeCell ref="C20:E20"/>
    <mergeCell ref="F20:H20"/>
    <mergeCell ref="A19:B19"/>
    <mergeCell ref="C19:E19"/>
    <mergeCell ref="F19:H19"/>
    <mergeCell ref="P19:R19"/>
  </mergeCells>
  <conditionalFormatting sqref="F19 A19 A7 A15:C15 A11 C19 P15:R15 B25:G26 O25:P25 I19 I25:O26 O19:P19 P26:P32">
    <cfRule type="cellIs" dxfId="33" priority="54" operator="equal">
      <formula>""</formula>
    </cfRule>
  </conditionalFormatting>
  <conditionalFormatting sqref="A25 D25">
    <cfRule type="cellIs" dxfId="32" priority="14" operator="equal">
      <formula>""</formula>
    </cfRule>
  </conditionalFormatting>
  <conditionalFormatting sqref="A31:A32">
    <cfRule type="cellIs" dxfId="31" priority="5" operator="equal">
      <formula>""</formula>
    </cfRule>
  </conditionalFormatting>
  <conditionalFormatting sqref="A26 D26">
    <cfRule type="cellIs" dxfId="30" priority="10" operator="equal">
      <formula>""</formula>
    </cfRule>
  </conditionalFormatting>
  <conditionalFormatting sqref="A27">
    <cfRule type="cellIs" dxfId="29" priority="9" operator="equal">
      <formula>""</formula>
    </cfRule>
  </conditionalFormatting>
  <conditionalFormatting sqref="A28">
    <cfRule type="cellIs" dxfId="28" priority="8" operator="equal">
      <formula>""</formula>
    </cfRule>
  </conditionalFormatting>
  <conditionalFormatting sqref="A29">
    <cfRule type="cellIs" dxfId="27" priority="7" operator="equal">
      <formula>""</formula>
    </cfRule>
  </conditionalFormatting>
  <conditionalFormatting sqref="A30">
    <cfRule type="cellIs" dxfId="26" priority="6" operator="equal">
      <formula>""</formula>
    </cfRule>
  </conditionalFormatting>
  <conditionalFormatting sqref="C19:F19 I19 O19">
    <cfRule type="cellIs" dxfId="25" priority="4" operator="equal">
      <formula>""""""</formula>
    </cfRule>
  </conditionalFormatting>
  <conditionalFormatting sqref="F15:H15">
    <cfRule type="cellIs" dxfId="24" priority="3" operator="equal">
      <formula>""</formula>
    </cfRule>
  </conditionalFormatting>
  <dataValidations xWindow="813" yWindow="398" count="10">
    <dataValidation type="textLength" allowBlank="1" showInputMessage="1" showErrorMessage="1" errorTitle="Predugi unos" error="Dozvoljeni broj znakova je 20" sqref="A19 A25:A32" xr:uid="{00000000-0002-0000-0000-000000000000}">
      <formula1>0</formula1>
      <formula2>20</formula2>
    </dataValidation>
    <dataValidation type="textLength" allowBlank="1" showInputMessage="1" showErrorMessage="1" errorTitle="Predugačak unos" error="Dozvoljeni broj znakova je 28" sqref="C19 D25:D32" xr:uid="{00000000-0002-0000-0000-000001000000}">
      <formula1>0</formula1>
      <formula2>28</formula2>
    </dataValidation>
    <dataValidation type="textLength" operator="equal" allowBlank="1" showInputMessage="1" showErrorMessage="1" errorTitle="Pogrešan unos" error="OIB mora imati 11 znakova" sqref="I25 I26:I32 I19:N19" xr:uid="{00000000-0002-0000-0000-000002000000}">
      <formula1>11</formula1>
    </dataValidation>
    <dataValidation allowBlank="1" sqref="B34:D34 B36:D38 O38:Q38 H38:N39 B40:N40 E36:N37 E38:G38 A33:A40" xr:uid="{00000000-0002-0000-0000-000003000000}"/>
    <dataValidation type="list" allowBlank="1" showInputMessage="1" showErrorMessage="1" prompt="Odaberite s padajućeg izbornika" sqref="A15:C15" xr:uid="{00000000-0002-0000-0000-000004000000}">
      <formula1>Podrucje</formula1>
    </dataValidation>
    <dataValidation type="list" allowBlank="1" showInputMessage="1" showErrorMessage="1" sqref="F19:H19 G25:G32" xr:uid="{00000000-0002-0000-0000-000005000000}">
      <formula1>zvanja</formula1>
    </dataValidation>
    <dataValidation allowBlank="1" showInputMessage="1" showErrorMessage="1" prompt="Ovaj iznos se automatski izračunava sukladno financijskom planu" sqref="P15:R15" xr:uid="{00000000-0002-0000-0000-000006000000}"/>
    <dataValidation allowBlank="1" showInputMessage="1" showErrorMessage="1" prompt="Broj se automatski izračunava sukladno upisanim suradnicima" sqref="F15:H15" xr:uid="{00000000-0002-0000-0000-000007000000}"/>
    <dataValidation type="list" operator="equal" allowBlank="1" showInputMessage="1" showErrorMessage="1" sqref="P39:Q39 H40:N40" xr:uid="{00000000-0002-0000-0000-000008000000}">
      <formula1>$P$3:$P$12</formula1>
    </dataValidation>
    <dataValidation type="list" operator="equal" allowBlank="1" showInputMessage="1" showErrorMessage="1" errorTitle="Pogrešan unos" error="OIB mora imati 11 znakova" sqref="J25:N32" xr:uid="{F0896B6C-B8F8-4B7E-861C-6A348685952E}">
      <formula1>$AB$10:$AB$11</formula1>
    </dataValidation>
  </dataValidations>
  <pageMargins left="0.70866141732283472" right="0.70866141732283472" top="0.74803149606299213" bottom="1.3779527559055118" header="0.31496062992125984" footer="0.62992125984251968"/>
  <pageSetup paperSize="9" scale="82" orientation="portrait" r:id="rId1"/>
  <rowBreaks count="1" manualBreakCount="1">
    <brk id="40" max="1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813" yWindow="398" count="3">
        <x14:dataValidation type="list" operator="equal" allowBlank="1" showInputMessage="1" showErrorMessage="1" xr:uid="{00000000-0002-0000-0000-000009000000}">
          <x14:formula1>
            <xm:f>Labels!$K$3:$K$10</xm:f>
          </x14:formula1>
          <xm:sqref>H37:N37</xm:sqref>
        </x14:dataValidation>
        <x14:dataValidation type="list" allowBlank="1" showInputMessage="1" showErrorMessage="1" xr:uid="{00000000-0002-0000-0000-00000A000000}">
          <x14:formula1>
            <xm:f>Labels!$F$2:$F$25</xm:f>
          </x14:formula1>
          <xm:sqref>P25:P32</xm:sqref>
        </x14:dataValidation>
        <x14:dataValidation type="list" showInputMessage="1" showErrorMessage="1" xr:uid="{00000000-0002-0000-0000-00000B000000}">
          <x14:formula1>
            <xm:f>Labels!$A$2:$A$20</xm:f>
          </x14:formula1>
          <xm:sqref>A7:D7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08EBC-5682-4F97-B411-9C6AF2682697}">
  <dimension ref="A1:AG105"/>
  <sheetViews>
    <sheetView zoomScale="85" zoomScaleNormal="85" workbookViewId="0">
      <selection sqref="A1:I1"/>
    </sheetView>
  </sheetViews>
  <sheetFormatPr defaultRowHeight="13.9" x14ac:dyDescent="0.4"/>
  <cols>
    <col min="1" max="1" width="9.06640625" style="61"/>
    <col min="2" max="2" width="30.33203125" style="61" customWidth="1"/>
    <col min="3" max="3" width="35.06640625" style="61" customWidth="1"/>
    <col min="4" max="4" width="12.33203125" style="61" bestFit="1" customWidth="1"/>
    <col min="5" max="7" width="34.796875" style="61" customWidth="1"/>
    <col min="8" max="9" width="20.1328125" style="61" bestFit="1" customWidth="1"/>
    <col min="10" max="10" width="13.53125" style="85" customWidth="1"/>
    <col min="11" max="11" width="12.46484375" style="85" customWidth="1"/>
    <col min="12" max="16384" width="9.06640625" style="85"/>
  </cols>
  <sheetData>
    <row r="1" spans="1:33" ht="14.25" thickBot="1" x14ac:dyDescent="0.45">
      <c r="A1" s="212" t="s">
        <v>227</v>
      </c>
      <c r="B1" s="213"/>
      <c r="C1" s="213"/>
      <c r="D1" s="213"/>
      <c r="E1" s="213"/>
      <c r="F1" s="213"/>
      <c r="G1" s="213"/>
      <c r="H1" s="213"/>
      <c r="I1" s="214"/>
      <c r="J1" s="84"/>
      <c r="K1" s="84"/>
      <c r="L1" s="84"/>
      <c r="M1" s="84"/>
      <c r="N1" s="84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</row>
    <row r="2" spans="1:33" ht="96" customHeight="1" thickBot="1" x14ac:dyDescent="0.45">
      <c r="A2" s="86" t="s">
        <v>149</v>
      </c>
      <c r="B2" s="87" t="s">
        <v>150</v>
      </c>
      <c r="C2" s="87" t="s">
        <v>147</v>
      </c>
      <c r="D2" s="88" t="s">
        <v>148</v>
      </c>
      <c r="E2" s="88" t="s">
        <v>219</v>
      </c>
      <c r="F2" s="88" t="s">
        <v>216</v>
      </c>
      <c r="G2" s="88" t="s">
        <v>23</v>
      </c>
      <c r="H2" s="88" t="s">
        <v>146</v>
      </c>
      <c r="I2" s="89" t="s">
        <v>185</v>
      </c>
      <c r="J2" s="90"/>
      <c r="K2" s="91"/>
      <c r="L2" s="92"/>
      <c r="M2" s="61"/>
      <c r="N2" s="61"/>
      <c r="O2" s="61"/>
      <c r="P2" s="61"/>
      <c r="Q2" s="61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61"/>
      <c r="AD2" s="61"/>
      <c r="AE2" s="61"/>
      <c r="AF2" s="61"/>
      <c r="AG2" s="61"/>
    </row>
    <row r="3" spans="1:33" x14ac:dyDescent="0.4">
      <c r="A3" s="93" t="s">
        <v>55</v>
      </c>
      <c r="B3" s="47"/>
      <c r="C3" s="47"/>
      <c r="D3" s="47"/>
      <c r="E3" s="47"/>
      <c r="F3" s="47"/>
      <c r="G3" s="47"/>
      <c r="H3" s="47"/>
      <c r="I3" s="94"/>
      <c r="J3" s="61"/>
      <c r="K3" s="61"/>
      <c r="L3" s="61"/>
      <c r="M3" s="61"/>
      <c r="N3" s="61"/>
      <c r="O3" s="61"/>
      <c r="P3" s="61"/>
      <c r="Q3" s="61"/>
      <c r="R3" s="39"/>
      <c r="S3" s="39" t="s">
        <v>217</v>
      </c>
      <c r="T3" s="39" t="s">
        <v>220</v>
      </c>
      <c r="U3" s="39"/>
      <c r="V3" s="39"/>
      <c r="W3" s="39" t="s">
        <v>115</v>
      </c>
      <c r="X3" s="39" t="s">
        <v>184</v>
      </c>
      <c r="Y3" s="39" t="s">
        <v>146</v>
      </c>
      <c r="Z3" s="39" t="s">
        <v>183</v>
      </c>
      <c r="AA3" s="39"/>
      <c r="AB3" s="39"/>
      <c r="AC3" s="61"/>
      <c r="AD3" s="61"/>
      <c r="AE3" s="61"/>
      <c r="AF3" s="61"/>
      <c r="AG3" s="61"/>
    </row>
    <row r="4" spans="1:33" x14ac:dyDescent="0.4">
      <c r="A4" s="95" t="s">
        <v>59</v>
      </c>
      <c r="B4" s="53"/>
      <c r="C4" s="53"/>
      <c r="D4" s="53"/>
      <c r="E4" s="53"/>
      <c r="F4" s="53"/>
      <c r="G4" s="53"/>
      <c r="H4" s="53"/>
      <c r="I4" s="96"/>
      <c r="J4" s="61"/>
      <c r="K4" s="61"/>
      <c r="L4" s="61"/>
      <c r="M4" s="61"/>
      <c r="N4" s="61"/>
      <c r="O4" s="61"/>
      <c r="P4" s="61"/>
      <c r="Q4" s="61"/>
      <c r="R4" s="39"/>
      <c r="S4" s="39" t="s">
        <v>218</v>
      </c>
      <c r="T4" s="39" t="s">
        <v>127</v>
      </c>
      <c r="U4" s="39"/>
      <c r="V4" s="39"/>
      <c r="W4" s="97">
        <v>0.75</v>
      </c>
      <c r="X4" s="39">
        <v>2024</v>
      </c>
      <c r="Y4" s="39" t="s">
        <v>79</v>
      </c>
      <c r="Z4" s="39">
        <v>2</v>
      </c>
      <c r="AA4" s="39"/>
      <c r="AB4" s="39"/>
      <c r="AC4" s="61"/>
      <c r="AD4" s="61"/>
      <c r="AE4" s="61"/>
      <c r="AF4" s="61"/>
      <c r="AG4" s="61"/>
    </row>
    <row r="5" spans="1:33" x14ac:dyDescent="0.4">
      <c r="A5" s="95" t="s">
        <v>60</v>
      </c>
      <c r="B5" s="53"/>
      <c r="C5" s="53"/>
      <c r="D5" s="53"/>
      <c r="E5" s="53"/>
      <c r="F5" s="53"/>
      <c r="G5" s="53"/>
      <c r="H5" s="53"/>
      <c r="I5" s="96"/>
      <c r="J5" s="61"/>
      <c r="K5" s="61"/>
      <c r="L5" s="61"/>
      <c r="M5" s="61"/>
      <c r="N5" s="61"/>
      <c r="O5" s="61"/>
      <c r="P5" s="61"/>
      <c r="Q5" s="61"/>
      <c r="R5" s="39"/>
      <c r="S5" s="39"/>
      <c r="T5" s="39" t="s">
        <v>221</v>
      </c>
      <c r="U5" s="39"/>
      <c r="V5" s="39"/>
      <c r="W5" s="39" t="s">
        <v>187</v>
      </c>
      <c r="X5" s="39">
        <v>2025</v>
      </c>
      <c r="Y5" s="39" t="s">
        <v>39</v>
      </c>
      <c r="Z5" s="39">
        <v>2</v>
      </c>
      <c r="AA5" s="39"/>
      <c r="AB5" s="39"/>
      <c r="AC5" s="61"/>
      <c r="AD5" s="61"/>
      <c r="AE5" s="61"/>
      <c r="AF5" s="61"/>
      <c r="AG5" s="61"/>
    </row>
    <row r="6" spans="1:33" x14ac:dyDescent="0.4">
      <c r="A6" s="95" t="s">
        <v>61</v>
      </c>
      <c r="B6" s="53"/>
      <c r="C6" s="53"/>
      <c r="D6" s="53"/>
      <c r="E6" s="53"/>
      <c r="F6" s="53"/>
      <c r="G6" s="53"/>
      <c r="H6" s="53"/>
      <c r="I6" s="96"/>
      <c r="J6" s="61"/>
      <c r="K6" s="61"/>
      <c r="L6" s="61"/>
      <c r="M6" s="61"/>
      <c r="N6" s="61"/>
      <c r="O6" s="61"/>
      <c r="P6" s="61"/>
      <c r="Q6" s="61"/>
      <c r="R6" s="39"/>
      <c r="S6" s="39"/>
      <c r="T6" s="39" t="s">
        <v>37</v>
      </c>
      <c r="U6" s="39"/>
      <c r="V6" s="39"/>
      <c r="W6" s="39" t="s">
        <v>188</v>
      </c>
      <c r="X6" s="39"/>
      <c r="Y6" s="39" t="s">
        <v>40</v>
      </c>
      <c r="Z6" s="39">
        <v>1</v>
      </c>
      <c r="AA6" s="39"/>
      <c r="AB6" s="39"/>
      <c r="AC6" s="61"/>
      <c r="AD6" s="61"/>
      <c r="AE6" s="61"/>
      <c r="AF6" s="61"/>
      <c r="AG6" s="61"/>
    </row>
    <row r="7" spans="1:33" x14ac:dyDescent="0.4">
      <c r="A7" s="95" t="s">
        <v>62</v>
      </c>
      <c r="B7" s="53"/>
      <c r="C7" s="53"/>
      <c r="D7" s="53"/>
      <c r="E7" s="53"/>
      <c r="F7" s="53"/>
      <c r="G7" s="53"/>
      <c r="H7" s="53"/>
      <c r="I7" s="96"/>
      <c r="J7" s="61"/>
      <c r="K7" s="61"/>
      <c r="L7" s="61"/>
      <c r="M7" s="61"/>
      <c r="N7" s="61"/>
      <c r="O7" s="61"/>
      <c r="P7" s="61"/>
      <c r="Q7" s="61"/>
      <c r="R7" s="39"/>
      <c r="S7" s="39"/>
      <c r="T7" s="39" t="s">
        <v>222</v>
      </c>
      <c r="U7" s="39"/>
      <c r="V7" s="39"/>
      <c r="W7" s="39" t="s">
        <v>189</v>
      </c>
      <c r="X7" s="39"/>
      <c r="Y7" s="39" t="s">
        <v>80</v>
      </c>
      <c r="Z7" s="39">
        <v>1</v>
      </c>
      <c r="AA7" s="39"/>
      <c r="AB7" s="39"/>
      <c r="AC7" s="61"/>
      <c r="AD7" s="61"/>
      <c r="AE7" s="61"/>
      <c r="AF7" s="61"/>
      <c r="AG7" s="61"/>
    </row>
    <row r="8" spans="1:33" x14ac:dyDescent="0.4">
      <c r="A8" s="95" t="s">
        <v>63</v>
      </c>
      <c r="B8" s="53"/>
      <c r="C8" s="53"/>
      <c r="D8" s="53"/>
      <c r="E8" s="53"/>
      <c r="F8" s="53"/>
      <c r="G8" s="53"/>
      <c r="H8" s="53"/>
      <c r="I8" s="96"/>
      <c r="J8" s="61"/>
      <c r="K8" s="61"/>
      <c r="L8" s="61"/>
      <c r="M8" s="61"/>
      <c r="N8" s="61"/>
      <c r="O8" s="61"/>
      <c r="P8" s="61"/>
      <c r="Q8" s="61"/>
      <c r="R8" s="39"/>
      <c r="S8" s="39"/>
      <c r="T8" s="39" t="s">
        <v>36</v>
      </c>
      <c r="U8" s="39"/>
      <c r="V8" s="39"/>
      <c r="W8" s="39" t="s">
        <v>190</v>
      </c>
      <c r="X8" s="39"/>
      <c r="Y8" s="39"/>
      <c r="Z8" s="39"/>
      <c r="AA8" s="39"/>
      <c r="AB8" s="39"/>
      <c r="AC8" s="61"/>
      <c r="AD8" s="61"/>
      <c r="AE8" s="61"/>
      <c r="AF8" s="61"/>
      <c r="AG8" s="61"/>
    </row>
    <row r="9" spans="1:33" x14ac:dyDescent="0.4">
      <c r="A9" s="95" t="s">
        <v>64</v>
      </c>
      <c r="B9" s="53"/>
      <c r="C9" s="53"/>
      <c r="D9" s="53"/>
      <c r="E9" s="53"/>
      <c r="F9" s="53"/>
      <c r="G9" s="53"/>
      <c r="H9" s="53"/>
      <c r="I9" s="96"/>
      <c r="J9" s="61"/>
      <c r="K9" s="61"/>
      <c r="L9" s="61"/>
      <c r="M9" s="61"/>
      <c r="N9" s="61"/>
      <c r="O9" s="61"/>
      <c r="P9" s="61"/>
      <c r="Q9" s="61"/>
      <c r="R9" s="39"/>
      <c r="S9" s="39"/>
      <c r="T9" s="39" t="s">
        <v>112</v>
      </c>
      <c r="U9" s="39"/>
      <c r="V9" s="39"/>
      <c r="W9" s="39"/>
      <c r="X9" s="39"/>
      <c r="Y9" s="39"/>
      <c r="Z9" s="39"/>
      <c r="AA9" s="39"/>
      <c r="AB9" s="39"/>
      <c r="AC9" s="61"/>
      <c r="AD9" s="61"/>
      <c r="AE9" s="61"/>
      <c r="AF9" s="61"/>
      <c r="AG9" s="61"/>
    </row>
    <row r="10" spans="1:33" x14ac:dyDescent="0.4">
      <c r="A10" s="95" t="s">
        <v>77</v>
      </c>
      <c r="B10" s="53"/>
      <c r="C10" s="53"/>
      <c r="D10" s="53"/>
      <c r="E10" s="53"/>
      <c r="F10" s="53"/>
      <c r="G10" s="53"/>
      <c r="H10" s="53"/>
      <c r="I10" s="96"/>
      <c r="J10" s="61"/>
      <c r="K10" s="61"/>
      <c r="L10" s="61"/>
      <c r="M10" s="61"/>
      <c r="N10" s="61"/>
      <c r="O10" s="61"/>
      <c r="P10" s="61"/>
      <c r="Q10" s="61"/>
      <c r="R10" s="39"/>
      <c r="S10" s="39"/>
      <c r="T10" s="39" t="s">
        <v>223</v>
      </c>
      <c r="U10" s="39"/>
      <c r="V10" s="39"/>
      <c r="W10" s="39"/>
      <c r="X10" s="39"/>
      <c r="Y10" s="39"/>
      <c r="Z10" s="39"/>
      <c r="AA10" s="39"/>
      <c r="AB10" s="39"/>
      <c r="AC10" s="61"/>
      <c r="AD10" s="61"/>
      <c r="AE10" s="61"/>
      <c r="AF10" s="61"/>
      <c r="AG10" s="61"/>
    </row>
    <row r="11" spans="1:33" x14ac:dyDescent="0.4">
      <c r="A11" s="95" t="s">
        <v>78</v>
      </c>
      <c r="B11" s="53"/>
      <c r="C11" s="53"/>
      <c r="D11" s="53"/>
      <c r="E11" s="53"/>
      <c r="F11" s="53"/>
      <c r="G11" s="53"/>
      <c r="H11" s="53"/>
      <c r="I11" s="96"/>
      <c r="J11" s="61"/>
      <c r="K11" s="61"/>
      <c r="L11" s="61"/>
      <c r="M11" s="61"/>
      <c r="N11" s="61"/>
      <c r="O11" s="61"/>
      <c r="P11" s="61"/>
      <c r="Q11" s="61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61"/>
      <c r="AD11" s="61"/>
      <c r="AE11" s="61"/>
      <c r="AF11" s="61"/>
      <c r="AG11" s="61"/>
    </row>
    <row r="12" spans="1:33" x14ac:dyDescent="0.4">
      <c r="A12" s="95" t="s">
        <v>151</v>
      </c>
      <c r="B12" s="53"/>
      <c r="C12" s="53"/>
      <c r="D12" s="53"/>
      <c r="E12" s="53"/>
      <c r="F12" s="53"/>
      <c r="G12" s="53"/>
      <c r="H12" s="53"/>
      <c r="I12" s="96"/>
      <c r="J12" s="61"/>
      <c r="K12" s="61"/>
      <c r="L12" s="61"/>
      <c r="M12" s="61"/>
      <c r="N12" s="61"/>
      <c r="O12" s="61"/>
      <c r="P12" s="61"/>
      <c r="Q12" s="61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61"/>
      <c r="AD12" s="61"/>
      <c r="AE12" s="61"/>
      <c r="AF12" s="61"/>
      <c r="AG12" s="61"/>
    </row>
    <row r="13" spans="1:33" ht="14.25" thickBot="1" x14ac:dyDescent="0.45">
      <c r="A13" s="95">
        <v>11</v>
      </c>
      <c r="B13" s="53"/>
      <c r="C13" s="53"/>
      <c r="D13" s="53"/>
      <c r="E13" s="53"/>
      <c r="F13" s="98"/>
      <c r="G13" s="98"/>
      <c r="H13" s="98"/>
      <c r="I13" s="99"/>
      <c r="J13" s="61"/>
      <c r="K13" s="61"/>
      <c r="L13" s="61"/>
      <c r="M13" s="61"/>
      <c r="N13" s="61"/>
      <c r="O13" s="61"/>
      <c r="P13" s="61"/>
      <c r="Q13" s="61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61"/>
      <c r="AD13" s="61"/>
      <c r="AE13" s="61"/>
      <c r="AF13" s="61"/>
      <c r="AG13" s="61"/>
    </row>
    <row r="14" spans="1:33" ht="14.25" thickBot="1" x14ac:dyDescent="0.45">
      <c r="A14" s="157"/>
      <c r="B14" s="157"/>
      <c r="C14" s="157"/>
      <c r="D14" s="157"/>
      <c r="E14" s="158"/>
      <c r="F14" s="100"/>
      <c r="G14" s="100"/>
      <c r="H14" s="62" t="s">
        <v>211</v>
      </c>
      <c r="I14" s="62" cm="1">
        <f t="array" ref="I14">_xlfn.LET(
_xlpm.n, SUMPRODUCT(--(B3:B13&lt;&gt;""),--(C3:C13&lt;&gt;"")),
_xlpm.base, IF(_xlpm.n=0,0,IF(_xlpm.n&lt;=5,10,IF(_xlpm.n&lt;=10,20,30))),
_xlpm.valid, --(B3:B13&lt;&gt;"" )*--(C3:C13&lt;&gt;""),
_xlpm.extra_raw, SUMPRODUCT(_xlpm.valid*( (H3:H13="Q1")*2 + (H3:H13="Q2")*2 + (H3:H13="Q3") + (H3:H13="Q4") )),
_xlpm.extra, MIN(10,_xlpm.extra_raw),
_xlpm.base+_xlpm.extra
)</f>
        <v>0</v>
      </c>
      <c r="J14" s="61"/>
      <c r="K14" s="61"/>
      <c r="L14" s="61"/>
      <c r="M14" s="61"/>
      <c r="N14" s="61"/>
      <c r="O14" s="61"/>
      <c r="P14" s="61"/>
      <c r="Q14" s="61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61"/>
      <c r="AD14" s="61"/>
      <c r="AE14" s="61"/>
      <c r="AF14" s="61"/>
      <c r="AG14" s="61"/>
    </row>
    <row r="15" spans="1:33" x14ac:dyDescent="0.4">
      <c r="H15" s="85"/>
      <c r="I15" s="85"/>
      <c r="J15" s="61"/>
      <c r="K15" s="61"/>
      <c r="L15" s="61"/>
      <c r="M15" s="61"/>
      <c r="N15" s="61"/>
      <c r="O15" s="61"/>
      <c r="P15" s="61"/>
      <c r="Q15" s="61"/>
      <c r="R15" s="39"/>
      <c r="S15" s="39"/>
      <c r="T15" s="39"/>
      <c r="U15" s="39"/>
      <c r="V15" s="39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</row>
    <row r="16" spans="1:33" x14ac:dyDescent="0.4">
      <c r="A16" s="64" t="s">
        <v>207</v>
      </c>
      <c r="B16" s="64"/>
      <c r="C16" s="64"/>
      <c r="D16" s="64"/>
      <c r="E16" s="64"/>
      <c r="F16" s="64"/>
      <c r="G16" s="64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</row>
    <row r="17" spans="10:33" x14ac:dyDescent="0.4"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</row>
    <row r="18" spans="10:33" x14ac:dyDescent="0.4"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</row>
    <row r="19" spans="10:33" x14ac:dyDescent="0.4"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</row>
    <row r="20" spans="10:33" x14ac:dyDescent="0.4"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</row>
    <row r="21" spans="10:33" x14ac:dyDescent="0.4"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</row>
    <row r="22" spans="10:33" x14ac:dyDescent="0.4"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</row>
    <row r="23" spans="10:33" x14ac:dyDescent="0.4"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</row>
    <row r="24" spans="10:33" x14ac:dyDescent="0.4"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</row>
    <row r="25" spans="10:33" x14ac:dyDescent="0.4"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</row>
    <row r="26" spans="10:33" x14ac:dyDescent="0.4"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</row>
    <row r="27" spans="10:33" x14ac:dyDescent="0.4"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</row>
    <row r="28" spans="10:33" x14ac:dyDescent="0.4"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</row>
    <row r="29" spans="10:33" x14ac:dyDescent="0.4"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</row>
    <row r="30" spans="10:33" x14ac:dyDescent="0.4"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</row>
    <row r="31" spans="10:33" x14ac:dyDescent="0.4"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</row>
    <row r="32" spans="10:33" x14ac:dyDescent="0.4"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</row>
    <row r="33" spans="10:33" x14ac:dyDescent="0.4"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</row>
    <row r="34" spans="10:33" x14ac:dyDescent="0.4"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</row>
    <row r="35" spans="10:33" x14ac:dyDescent="0.4"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</row>
    <row r="36" spans="10:33" x14ac:dyDescent="0.4"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</row>
    <row r="37" spans="10:33" x14ac:dyDescent="0.4"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</row>
    <row r="38" spans="10:33" x14ac:dyDescent="0.4"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</row>
    <row r="39" spans="10:33" x14ac:dyDescent="0.4"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</row>
    <row r="40" spans="10:33" x14ac:dyDescent="0.4"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</row>
    <row r="41" spans="10:33" x14ac:dyDescent="0.4"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</row>
    <row r="42" spans="10:33" x14ac:dyDescent="0.4"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</row>
    <row r="43" spans="10:33" x14ac:dyDescent="0.4"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</row>
    <row r="44" spans="10:33" x14ac:dyDescent="0.4"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</row>
    <row r="45" spans="10:33" x14ac:dyDescent="0.4"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</row>
    <row r="46" spans="10:33" x14ac:dyDescent="0.4"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</row>
    <row r="47" spans="10:33" x14ac:dyDescent="0.4"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</row>
    <row r="48" spans="10:33" x14ac:dyDescent="0.4"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</row>
    <row r="49" spans="10:33" x14ac:dyDescent="0.4"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</row>
    <row r="50" spans="10:33" x14ac:dyDescent="0.4"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</row>
    <row r="51" spans="10:33" x14ac:dyDescent="0.4"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</row>
    <row r="52" spans="10:33" x14ac:dyDescent="0.4"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</row>
    <row r="53" spans="10:33" x14ac:dyDescent="0.4"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</row>
    <row r="54" spans="10:33" x14ac:dyDescent="0.4"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</row>
    <row r="55" spans="10:33" x14ac:dyDescent="0.4"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</row>
    <row r="56" spans="10:33" x14ac:dyDescent="0.4"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</row>
    <row r="57" spans="10:33" x14ac:dyDescent="0.4"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</row>
    <row r="58" spans="10:33" x14ac:dyDescent="0.4"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</row>
    <row r="59" spans="10:33" x14ac:dyDescent="0.4"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</row>
    <row r="60" spans="10:33" x14ac:dyDescent="0.4"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</row>
    <row r="61" spans="10:33" x14ac:dyDescent="0.4"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</row>
    <row r="62" spans="10:33" x14ac:dyDescent="0.4"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</row>
    <row r="63" spans="10:33" x14ac:dyDescent="0.4"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</row>
    <row r="64" spans="10:33" x14ac:dyDescent="0.4"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</row>
    <row r="65" spans="10:33" x14ac:dyDescent="0.4"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</row>
    <row r="66" spans="10:33" x14ac:dyDescent="0.4"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</row>
    <row r="67" spans="10:33" x14ac:dyDescent="0.4"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</row>
    <row r="68" spans="10:33" x14ac:dyDescent="0.4"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</row>
    <row r="69" spans="10:33" x14ac:dyDescent="0.4"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</row>
    <row r="70" spans="10:33" x14ac:dyDescent="0.4"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</row>
    <row r="71" spans="10:33" x14ac:dyDescent="0.4"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</row>
    <row r="72" spans="10:33" x14ac:dyDescent="0.4"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</row>
    <row r="73" spans="10:33" x14ac:dyDescent="0.4"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</row>
    <row r="74" spans="10:33" x14ac:dyDescent="0.4"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</row>
    <row r="75" spans="10:33" x14ac:dyDescent="0.4"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</row>
    <row r="76" spans="10:33" x14ac:dyDescent="0.4"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</row>
    <row r="77" spans="10:33" x14ac:dyDescent="0.4"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</row>
    <row r="78" spans="10:33" x14ac:dyDescent="0.4"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</row>
    <row r="79" spans="10:33" x14ac:dyDescent="0.4"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</row>
    <row r="80" spans="10:33" x14ac:dyDescent="0.4"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</row>
    <row r="81" spans="10:33" x14ac:dyDescent="0.4"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</row>
    <row r="82" spans="10:33" x14ac:dyDescent="0.4"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</row>
    <row r="83" spans="10:33" x14ac:dyDescent="0.4"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</row>
    <row r="84" spans="10:33" x14ac:dyDescent="0.4"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</row>
    <row r="85" spans="10:33" x14ac:dyDescent="0.4"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</row>
    <row r="86" spans="10:33" x14ac:dyDescent="0.4"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</row>
    <row r="87" spans="10:33" x14ac:dyDescent="0.4"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</row>
    <row r="88" spans="10:33" x14ac:dyDescent="0.4"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</row>
    <row r="89" spans="10:33" x14ac:dyDescent="0.4"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</row>
    <row r="90" spans="10:33" x14ac:dyDescent="0.4"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</row>
    <row r="91" spans="10:33" x14ac:dyDescent="0.4"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</row>
    <row r="92" spans="10:33" x14ac:dyDescent="0.4"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</row>
    <row r="93" spans="10:33" x14ac:dyDescent="0.4"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</row>
    <row r="94" spans="10:33" x14ac:dyDescent="0.4"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</row>
    <row r="95" spans="10:33" x14ac:dyDescent="0.4"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</row>
    <row r="96" spans="10:33" x14ac:dyDescent="0.4"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</row>
    <row r="97" spans="10:33" x14ac:dyDescent="0.4"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</row>
    <row r="98" spans="10:33" x14ac:dyDescent="0.4"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</row>
    <row r="99" spans="10:33" x14ac:dyDescent="0.4"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</row>
    <row r="100" spans="10:33" x14ac:dyDescent="0.4"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</row>
    <row r="101" spans="10:33" x14ac:dyDescent="0.4"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</row>
    <row r="102" spans="10:33" x14ac:dyDescent="0.4"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</row>
    <row r="103" spans="10:33" x14ac:dyDescent="0.4"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</row>
    <row r="104" spans="10:33" x14ac:dyDescent="0.4"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</row>
    <row r="105" spans="10:33" x14ac:dyDescent="0.4"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</row>
  </sheetData>
  <sheetProtection algorithmName="SHA-512" hashValue="l28BL2Oaq46EqapGCtH0hKfX7GvVsSFcY/57cbCARXIQ6S0jovorjuxAtRA2neN8jV6UP9lNbI9DwQckz173kg==" saltValue="ToEDYHv0zDFN45jz3GY40g==" spinCount="100000" sheet="1" objects="1" scenarios="1"/>
  <mergeCells count="2">
    <mergeCell ref="A1:I1"/>
    <mergeCell ref="A14:E14"/>
  </mergeCells>
  <phoneticPr fontId="7" type="noConversion"/>
  <conditionalFormatting sqref="B2 A3:C3 H3:H12 I3:I13 B4:C12">
    <cfRule type="cellIs" dxfId="23" priority="9" operator="equal">
      <formula>""</formula>
    </cfRule>
  </conditionalFormatting>
  <conditionalFormatting sqref="A5 A7 A9 A11">
    <cfRule type="cellIs" dxfId="22" priority="8" operator="equal">
      <formula>""</formula>
    </cfRule>
  </conditionalFormatting>
  <conditionalFormatting sqref="D3:D12">
    <cfRule type="cellIs" dxfId="21" priority="7" operator="equal">
      <formula>""</formula>
    </cfRule>
  </conditionalFormatting>
  <conditionalFormatting sqref="E3:G12">
    <cfRule type="cellIs" dxfId="20" priority="6" operator="equal">
      <formula>""</formula>
    </cfRule>
  </conditionalFormatting>
  <conditionalFormatting sqref="B13:C13 H13">
    <cfRule type="cellIs" dxfId="19" priority="5" operator="equal">
      <formula>""</formula>
    </cfRule>
  </conditionalFormatting>
  <conditionalFormatting sqref="D13">
    <cfRule type="cellIs" dxfId="18" priority="4" operator="equal">
      <formula>""</formula>
    </cfRule>
  </conditionalFormatting>
  <conditionalFormatting sqref="E13:G13">
    <cfRule type="cellIs" dxfId="17" priority="3" operator="equal">
      <formula>""</formula>
    </cfRule>
  </conditionalFormatting>
  <dataValidations count="6">
    <dataValidation allowBlank="1" showInputMessage="1" showErrorMessage="1" prompt="Kronološki posloži radove - od najnovijeg do najstarijeg" sqref="A3" xr:uid="{09B8E394-066B-432A-8E44-D281A29A22A3}"/>
    <dataValidation allowBlank="1" showErrorMessage="1" prompt="Za prelazak u novi red unutar ćelije stisnite Alt+Enter" sqref="A4:A12 A2:H2 B3:C12" xr:uid="{12B81482-7A28-4807-A6D9-BDC4F88F0EE8}"/>
    <dataValidation type="list" allowBlank="1" showErrorMessage="1" prompt="Za prelazak u novi red unutar ćelije stisnite Alt+Enter" sqref="H3:H13" xr:uid="{F6FC1748-EF89-4610-8D91-B762875683B7}">
      <formula1>$Y$4:$Y$7</formula1>
    </dataValidation>
    <dataValidation type="list" allowBlank="1" showInputMessage="1" showErrorMessage="1" prompt="Odaberi godinu" sqref="D3:D13" xr:uid="{77FB0FF7-01DD-4CD0-AA43-4B9FDD724524}">
      <formula1>$X$4:$X$5</formula1>
    </dataValidation>
    <dataValidation type="list" allowBlank="1" showInputMessage="1" showErrorMessage="1" sqref="F3:F13" xr:uid="{8B7FF5A5-355C-45D2-9AEF-2662B446DFAE}">
      <formula1>$S$3:$S$4</formula1>
    </dataValidation>
    <dataValidation type="list" allowBlank="1" showInputMessage="1" showErrorMessage="1" sqref="G3:G13" xr:uid="{9DE03F7E-DEB8-4684-814B-99875B09D778}">
      <formula1>$T$3:$T$10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6E5E8-B1CA-4A2A-9EB8-F73283AE416A}">
  <dimension ref="A1:Q15"/>
  <sheetViews>
    <sheetView zoomScale="70" zoomScaleNormal="70" workbookViewId="0">
      <selection activeCell="B38" sqref="B38"/>
    </sheetView>
  </sheetViews>
  <sheetFormatPr defaultRowHeight="14.25" x14ac:dyDescent="0.45"/>
  <cols>
    <col min="1" max="1" width="9.73046875" style="7" customWidth="1"/>
    <col min="2" max="2" width="12.86328125" style="7" bestFit="1" customWidth="1"/>
    <col min="3" max="3" width="15.19921875" style="7" customWidth="1"/>
    <col min="4" max="4" width="21.1328125" style="7" customWidth="1"/>
    <col min="5" max="5" width="18.9296875" style="7" customWidth="1"/>
    <col min="6" max="6" width="27.3984375" style="7" customWidth="1"/>
    <col min="7" max="7" width="25.3984375" style="7" customWidth="1"/>
    <col min="8" max="8" width="9.06640625" style="7"/>
    <col min="9" max="9" width="48.19921875" style="7" customWidth="1"/>
    <col min="10" max="10" width="9.06640625" style="7"/>
    <col min="11" max="11" width="11.53125" style="7" customWidth="1"/>
    <col min="12" max="12" width="14.9296875" style="7" customWidth="1"/>
    <col min="13" max="16384" width="9.06640625" style="30"/>
  </cols>
  <sheetData>
    <row r="1" spans="1:17" s="39" customFormat="1" thickBot="1" x14ac:dyDescent="0.45">
      <c r="A1" s="212" t="s">
        <v>209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4"/>
      <c r="M1" s="38"/>
    </row>
    <row r="2" spans="1:17" s="39" customFormat="1" ht="64.5" customHeight="1" thickBot="1" x14ac:dyDescent="0.45">
      <c r="A2" s="40" t="s">
        <v>149</v>
      </c>
      <c r="B2" s="41" t="s">
        <v>150</v>
      </c>
      <c r="C2" s="41" t="s">
        <v>228</v>
      </c>
      <c r="D2" s="41" t="s">
        <v>224</v>
      </c>
      <c r="E2" s="42" t="s">
        <v>185</v>
      </c>
      <c r="F2" s="43" t="s">
        <v>197</v>
      </c>
      <c r="G2" s="44" t="s">
        <v>186</v>
      </c>
      <c r="H2" s="44" t="s">
        <v>198</v>
      </c>
      <c r="I2" s="41" t="s">
        <v>225</v>
      </c>
      <c r="J2" s="44" t="s">
        <v>199</v>
      </c>
      <c r="K2" s="44" t="s">
        <v>206</v>
      </c>
      <c r="L2" s="45" t="s">
        <v>208</v>
      </c>
    </row>
    <row r="3" spans="1:17" s="39" customFormat="1" ht="53.25" customHeight="1" x14ac:dyDescent="0.4">
      <c r="A3" s="46" t="s">
        <v>55</v>
      </c>
      <c r="B3" s="47"/>
      <c r="C3" s="47"/>
      <c r="D3" s="47"/>
      <c r="E3" s="47"/>
      <c r="F3" s="48" t="str" cm="1">
        <f t="array" ref="F3">_xlfn.IFS(
E3="Biomedicina",1800,
E3="Biotehničko",1800,
E3="Prirodno",1800,
E3="Tehničko",1800,
E3="STEM-Interdisciplinarno",1800,
E3="Društveno",1000,
E3="Humanističko",1000,
E3="Interdisciplinarno (DH)",1000,
E3="",""
)</f>
        <v/>
      </c>
      <c r="G3" s="49" t="str">
        <f>IF(OR(D3="",E3="",C3=""),"",(D3*F3/C3)/0.01)</f>
        <v/>
      </c>
      <c r="H3" s="50" t="str">
        <f>IF(OR('A. Opći podaci'!J25="Da",'A. Opći podaci'!N25="Da"),"",
IF(G3="","",
IF(G3&lt;75,0,
IF(G3&lt;80,1,
IF(G3&lt;85,5,
IF(G3&lt;90,10,
IF(G3&lt;95,15,
IF(G3&lt;100,20,
IF(G3&lt;110,25,30)))))))))</f>
        <v/>
      </c>
      <c r="I3" s="47"/>
      <c r="J3" s="50" cm="1">
        <f t="array" ref="J3">_xlfn.SWITCH(I3,
"Pročelnik odjela/odsjeka",20,
"Čelne dužnosti",25,
"Član razvojnih ili stručnih projekata, izuzev NPOO",30,
"Vođenje sveučilišnih razvojnih ili stručnih projekata, izuzev NPOO projekata",60,
0)</f>
        <v>0</v>
      </c>
      <c r="K3" s="51" t="str">
        <f>IF('A. Opći podaci'!J25="","",IF('A. Opći podaci'!J25="Da",10,0))</f>
        <v/>
      </c>
      <c r="L3" s="215" t="str">
        <f>IF(SUM(N(K11),N(J11),N(H11),N('B. Podaci za evaluaciju'!I14))=0,"",
IF(SUM(N(K11),N(J11),N(H11),N('B. Podaci za evaluaciju'!I14))&gt;=140,
"Ostvarili ste maksimalan broj bodova 140",
SUM(N(K11),N(J11),N(H11),N('B. Podaci za evaluaciju'!I14))))</f>
        <v/>
      </c>
      <c r="O3" s="39" t="s">
        <v>200</v>
      </c>
      <c r="P3" s="39" t="s">
        <v>191</v>
      </c>
      <c r="Q3" s="39" t="s">
        <v>195</v>
      </c>
    </row>
    <row r="4" spans="1:17" s="39" customFormat="1" ht="13.9" x14ac:dyDescent="0.4">
      <c r="A4" s="52" t="s">
        <v>59</v>
      </c>
      <c r="B4" s="53"/>
      <c r="C4" s="53"/>
      <c r="D4" s="53"/>
      <c r="E4" s="53"/>
      <c r="F4" s="48" t="str" cm="1">
        <f t="array" ref="F4">_xlfn.IFS(
E4="Biomedicina",1800,
E4="Biotehničko",1800,
E4="Prirodno",1800,
E4="Tehničko",1800,
E4="STEM-Interdisciplinarno",1800,
E4="Društveno",1000,
E4="Humanističko",1000,
E4="Interdisciplinarno (DH)",1000,
E4="",""
)</f>
        <v/>
      </c>
      <c r="G4" s="54" t="str">
        <f>IF(OR(D4="",E4="",C4=""),"",(D4*F4/C4)/0.01)</f>
        <v/>
      </c>
      <c r="H4" s="55" t="str">
        <f>IF(OR('A. Opći podaci'!J26="Da",'A. Opći podaci'!N26="Da"),"",
IF(G4="","",
IF(G4&lt;75,0,
IF(G4&lt;80,1,
IF(G4&lt;85,5,
IF(G4&lt;90,10,
IF(G4&lt;95,15,
IF(G4&lt;100,20,
IF(G4&lt;110,25,30)))))))))</f>
        <v/>
      </c>
      <c r="I4" s="53"/>
      <c r="J4" s="55" cm="1">
        <f t="array" ref="J4">_xlfn.SWITCH(I4,
"Pročelnik odjela/odsjeka",20,
"Čelne dužnosti",25,
"Član razvojnih ili stručnih projekata, izuzev NPOO",30,
"Vođenje sveučilišnih razvojnih ili stručnih projekata, izuzev NPOO projekata",60,
0)</f>
        <v>0</v>
      </c>
      <c r="K4" s="56" t="str">
        <f>IF('A. Opći podaci'!J26="","",IF('A. Opći podaci'!J26="Da",10,0))</f>
        <v/>
      </c>
      <c r="L4" s="215"/>
      <c r="O4" s="39" t="s">
        <v>201</v>
      </c>
      <c r="P4" s="57" t="s">
        <v>192</v>
      </c>
      <c r="Q4" s="39" t="s">
        <v>196</v>
      </c>
    </row>
    <row r="5" spans="1:17" s="39" customFormat="1" ht="13.9" x14ac:dyDescent="0.4">
      <c r="A5" s="52" t="s">
        <v>60</v>
      </c>
      <c r="B5" s="53"/>
      <c r="C5" s="53"/>
      <c r="D5" s="53"/>
      <c r="E5" s="53"/>
      <c r="F5" s="48" t="str" cm="1">
        <f t="array" ref="F5">_xlfn.IFS(
E5="Biomedicina",1800,
E5="Biotehničko",1800,
E5="Prirodno",1800,
E5="Tehničko",1800,
E5="STEM-Interdisciplinarno",1800,
E5="Društveno",1000,
E5="Humanističko",1000,
E5="Interdisciplinarno (DH)",1000,
E5="",""
)</f>
        <v/>
      </c>
      <c r="G5" s="54" t="str">
        <f>IF(OR(D5="",E5="",C5=""),"",(D5*F5/C5)/0.01)</f>
        <v/>
      </c>
      <c r="H5" s="55" t="str">
        <f>IF(OR('A. Opći podaci'!J27="Da",'A. Opći podaci'!N27="Da"),"",
IF(G5="","",
IF(G5&lt;75,0,
IF(G5&lt;80,1,
IF(G5&lt;85,5,
IF(G5&lt;90,10,
IF(G5&lt;95,15,
IF(G5&lt;100,20,
IF(G5&lt;110,25,30)))))))))</f>
        <v/>
      </c>
      <c r="I5" s="53"/>
      <c r="J5" s="55" cm="1">
        <f t="array" ref="J5">_xlfn.SWITCH(I5,
"Pročelnik odjela/odsjeka",20,
"Čelne dužnosti",25,
"Član razvojnih ili stručnih projekata, izuzev NPOO",30,
"Vođenje sveučilišnih razvojnih ili stručnih projekata, izuzev NPOO projekata",60,
0)</f>
        <v>0</v>
      </c>
      <c r="K5" s="56" t="str">
        <f>IF('A. Opći podaci'!J27="","",IF('A. Opći podaci'!J27="Da",10,0))</f>
        <v/>
      </c>
      <c r="L5" s="215"/>
      <c r="O5" s="39" t="s">
        <v>202</v>
      </c>
      <c r="P5" s="57" t="s">
        <v>193</v>
      </c>
    </row>
    <row r="6" spans="1:17" s="39" customFormat="1" ht="13.9" x14ac:dyDescent="0.4">
      <c r="A6" s="52" t="s">
        <v>61</v>
      </c>
      <c r="B6" s="53"/>
      <c r="C6" s="53"/>
      <c r="D6" s="53"/>
      <c r="E6" s="53"/>
      <c r="F6" s="48" t="str" cm="1">
        <f t="array" ref="F6">_xlfn.IFS(
E6="Biomedicina",1800,
E6="Biotehničko",1800,
E6="Prirodno",1800,
E6="Tehničko",1800,
E6="STEM-Interdisciplinarno",1800,
E6="Društveno",1000,
E6="Humanističko",1000,
E6="Interdisciplinarno (DH)",1000,
E6="",""
)</f>
        <v/>
      </c>
      <c r="G6" s="54" t="str">
        <f>IF(OR(D6="",E6="",C6=""),"",(D6*F6/C6)/0.01)</f>
        <v/>
      </c>
      <c r="H6" s="55" t="str">
        <f>IF(OR('A. Opći podaci'!J28="Da",'A. Opći podaci'!N28="Da"),"",
IF(G6="","",
IF(G6&lt;75,0,
IF(G6&lt;80,1,
IF(G6&lt;85,5,
IF(G6&lt;90,10,
IF(G6&lt;95,15,
IF(G6&lt;100,20,
IF(G6&lt;110,25,30)))))))))</f>
        <v/>
      </c>
      <c r="I6" s="53"/>
      <c r="J6" s="55" cm="1">
        <f t="array" ref="J6">_xlfn.SWITCH(I6,
"Pročelnik odjela/odsjeka",20,
"Čelne dužnosti",25,
"Član razvojnih ili stručnih projekata, izuzev NPOO",30,
"Vođenje sveučilišnih razvojnih ili stručnih projekata, izuzev NPOO projekata",60,
0)</f>
        <v>0</v>
      </c>
      <c r="K6" s="56" t="str">
        <f>IF('A. Opći podaci'!J28="","",IF('A. Opći podaci'!J28="Da",10,0))</f>
        <v/>
      </c>
      <c r="L6" s="215"/>
      <c r="O6" s="39" t="s">
        <v>203</v>
      </c>
      <c r="P6" s="57" t="s">
        <v>194</v>
      </c>
    </row>
    <row r="7" spans="1:17" s="39" customFormat="1" ht="13.9" x14ac:dyDescent="0.4">
      <c r="A7" s="52" t="s">
        <v>62</v>
      </c>
      <c r="B7" s="53"/>
      <c r="C7" s="53"/>
      <c r="D7" s="53"/>
      <c r="E7" s="53"/>
      <c r="F7" s="48" t="str" cm="1">
        <f t="array" ref="F7">_xlfn.IFS(
E7="Biomedicina",1800,
E7="Biotehničko",1800,
E7="Prirodno",1800,
E7="Tehničko",1800,
E7="STEM-Interdisciplinarno",1800,
E7="Društveno",1000,
E7="Humanističko",1000,
E7="Interdisciplinarno (DH)",1000,
E7="",""
)</f>
        <v/>
      </c>
      <c r="G7" s="54" t="str">
        <f>IF(OR(D7="",E7="",C7=""),"",(D7*F7/C7)/0.01)</f>
        <v/>
      </c>
      <c r="H7" s="55" t="str">
        <f>IF(OR('A. Opći podaci'!J29="Da",'A. Opći podaci'!N29="Da"),"",
IF(G7="","",
IF(G7&lt;75,0,
IF(G7&lt;80,1,
IF(G7&lt;85,5,
IF(G7&lt;90,10,
IF(G7&lt;95,15,
IF(G7&lt;100,20,
IF(G7&lt;110,25,30)))))))))</f>
        <v/>
      </c>
      <c r="I7" s="53"/>
      <c r="J7" s="55" cm="1">
        <f t="array" ref="J7">_xlfn.SWITCH(I7,
"Pročelnik odjela/odsjeka",20,
"Čelne dužnosti",25,
"Član razvojnih ili stručnih projekata, izuzev NPOO",30,
"Vođenje sveučilišnih razvojnih ili stručnih projekata, izuzev NPOO projekata",60,
0)</f>
        <v>0</v>
      </c>
      <c r="K7" s="56" t="str">
        <f>IF('A. Opći podaci'!J29="","",IF('A. Opći podaci'!J29="Da",10,0))</f>
        <v/>
      </c>
      <c r="L7" s="215"/>
      <c r="P7" s="57"/>
    </row>
    <row r="8" spans="1:17" s="39" customFormat="1" ht="13.9" x14ac:dyDescent="0.4">
      <c r="A8" s="52" t="s">
        <v>63</v>
      </c>
      <c r="B8" s="53"/>
      <c r="C8" s="53"/>
      <c r="D8" s="53"/>
      <c r="E8" s="53"/>
      <c r="F8" s="48" t="str" cm="1">
        <f t="array" ref="F8">_xlfn.IFS(
E8="Biomedicina",1800,
E8="Biotehničko",1800,
E8="Prirodno",1800,
E8="Tehničko",1800,
E8="STEM-Interdisciplinarno",1800,
E8="Društveno",1000,
E8="Humanističko",1000,
E8="Interdisciplinarno (DH)",1000,
E8="",""
)</f>
        <v/>
      </c>
      <c r="G8" s="54" t="str">
        <f>IF(OR(D8="",E8="",C8=""),"",(D8*F8/C8)/0.01)</f>
        <v/>
      </c>
      <c r="H8" s="55" t="str">
        <f>IF(OR('A. Opći podaci'!J30="Da",'A. Opći podaci'!N30="Da"),"",
IF(G8="","",
IF(G8&lt;75,0,
IF(G8&lt;80,1,
IF(G8&lt;85,5,
IF(G8&lt;90,10,
IF(G8&lt;95,15,
IF(G8&lt;100,20,
IF(G8&lt;110,25,30)))))))))</f>
        <v/>
      </c>
      <c r="I8" s="53"/>
      <c r="J8" s="55" cm="1">
        <f t="array" ref="J8">_xlfn.SWITCH(I8,
"Pročelnik odjela/odsjeka",20,
"Čelne dužnosti",25,
"Član razvojnih ili stručnih projekata, izuzev NPOO",30,
"Vođenje sveučilišnih razvojnih ili stručnih projekata, izuzev NPOO projekata",60,
0)</f>
        <v>0</v>
      </c>
      <c r="K8" s="56" t="str">
        <f>IF('A. Opći podaci'!J30="","",IF('A. Opći podaci'!J30="Da",10,0))</f>
        <v/>
      </c>
      <c r="L8" s="215"/>
      <c r="P8" s="57"/>
    </row>
    <row r="9" spans="1:17" s="39" customFormat="1" ht="13.9" x14ac:dyDescent="0.4">
      <c r="A9" s="52" t="s">
        <v>64</v>
      </c>
      <c r="B9" s="53"/>
      <c r="C9" s="53"/>
      <c r="D9" s="53"/>
      <c r="E9" s="53"/>
      <c r="F9" s="48" t="str" cm="1">
        <f t="array" ref="F9">_xlfn.IFS(
E9="Biomedicina",1800,
E9="Biotehničko",1800,
E9="Prirodno",1800,
E9="Tehničko",1800,
E9="STEM-Interdisciplinarno",1800,
E9="Društveno",1000,
E9="Humanističko",1000,
E9="Interdisciplinarno (DH)",1000,
E9="",""
)</f>
        <v/>
      </c>
      <c r="G9" s="54" t="str">
        <f>IF(OR(D9="",E9="",C9=""),"",(D9*F9/C9)/0.01)</f>
        <v/>
      </c>
      <c r="H9" s="55" t="str">
        <f>IF(OR('A. Opći podaci'!J31="Da",'A. Opći podaci'!N31="Da"),"",
IF(G9="","",
IF(G9&lt;75,0,
IF(G9&lt;80,1,
IF(G9&lt;85,5,
IF(G9&lt;90,10,
IF(G9&lt;95,15,
IF(G9&lt;100,20,
IF(G9&lt;110,25,30)))))))))</f>
        <v/>
      </c>
      <c r="I9" s="53"/>
      <c r="J9" s="55" cm="1">
        <f t="array" ref="J9">_xlfn.SWITCH(I9,
"Pročelnik odjela/odsjeka",20,
"Čelne dužnosti",25,
"Član razvojnih ili stručnih projekata, izuzev NPOO",30,
"Vođenje sveučilišnih razvojnih ili stručnih projekata, izuzev NPOO projekata",60,
0)</f>
        <v>0</v>
      </c>
      <c r="K9" s="56" t="str">
        <f>IF('A. Opći podaci'!J31="","",IF('A. Opći podaci'!J31="Da",10,0))</f>
        <v/>
      </c>
      <c r="L9" s="215"/>
      <c r="P9" s="57"/>
    </row>
    <row r="10" spans="1:17" s="39" customFormat="1" thickBot="1" x14ac:dyDescent="0.45">
      <c r="A10" s="52" t="s">
        <v>77</v>
      </c>
      <c r="B10" s="53"/>
      <c r="C10" s="53"/>
      <c r="D10" s="53"/>
      <c r="E10" s="53"/>
      <c r="F10" s="48" t="str" cm="1">
        <f t="array" ref="F10">_xlfn.IFS(
E10="Biomedicina",1800,
E10="Biotehničko",1800,
E10="Prirodno",1800,
E10="Tehničko",1800,
E10="STEM-Interdisciplinarno",1800,
E10="Društveno",1000,
E10="Humanističko",1000,
E10="Interdisciplinarno (DH)",1000,
E10="",""
)</f>
        <v/>
      </c>
      <c r="G10" s="58" t="str">
        <f>IF(OR(D10="",E10="",C10=""),"",(D10*F10/C10)/0.01)</f>
        <v/>
      </c>
      <c r="H10" s="59" t="str">
        <f>IF(OR('A. Opći podaci'!J32="Da",'A. Opći podaci'!N32="Da"),"",
IF(G10="","",
IF(G10&lt;75,0,
IF(G10&lt;80,1,
IF(G10&lt;85,5,
IF(G10&lt;90,10,
IF(G10&lt;95,15,
IF(G10&lt;100,20,
IF(G10&lt;110,25,30)))))))))</f>
        <v/>
      </c>
      <c r="I10" s="53"/>
      <c r="J10" s="59" cm="1">
        <f t="array" ref="J10">_xlfn.SWITCH(I10,
"Pročelnik odjela/odsjeka",20,
"Čelne dužnosti",25,
"Član razvojnih ili stručnih projekata, izuzev NPOO",30,
"Vođenje sveučilišnih razvojnih ili stručnih projekata, izuzev NPOO projekata",60,
0)</f>
        <v>0</v>
      </c>
      <c r="K10" s="60" t="str">
        <f>IF('A. Opći podaci'!J32="","",IF('A. Opći podaci'!J32="Da",10,0))</f>
        <v/>
      </c>
      <c r="L10" s="215"/>
    </row>
    <row r="11" spans="1:17" s="39" customFormat="1" thickBot="1" x14ac:dyDescent="0.45">
      <c r="A11" s="61"/>
      <c r="B11" s="61"/>
      <c r="C11" s="61"/>
      <c r="D11" s="61"/>
      <c r="E11" s="61"/>
      <c r="F11" s="61"/>
      <c r="G11" s="62" t="s">
        <v>205</v>
      </c>
      <c r="H11" s="62" t="str">
        <f>IF(COUNT(H3:H10)=0,"",SUM(H3:H10)/COUNT(H3:H10))</f>
        <v/>
      </c>
      <c r="I11" s="61"/>
      <c r="J11" s="63">
        <f>SUM(J3:J10)</f>
        <v>0</v>
      </c>
      <c r="K11" s="62">
        <f>SUM(K3:K10)</f>
        <v>0</v>
      </c>
      <c r="L11" s="215"/>
    </row>
    <row r="12" spans="1:17" s="39" customFormat="1" ht="13.9" x14ac:dyDescent="0.4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</row>
    <row r="13" spans="1:17" s="39" customFormat="1" ht="13.9" x14ac:dyDescent="0.4">
      <c r="A13" s="61"/>
      <c r="B13" s="64" t="s">
        <v>212</v>
      </c>
      <c r="C13" s="64"/>
      <c r="D13" s="64"/>
      <c r="E13" s="64"/>
      <c r="F13" s="61"/>
      <c r="G13" s="61"/>
      <c r="H13" s="61"/>
      <c r="I13" s="61"/>
      <c r="J13" s="61"/>
      <c r="K13" s="61"/>
      <c r="L13" s="61"/>
    </row>
    <row r="14" spans="1:17" s="39" customFormat="1" ht="13.9" x14ac:dyDescent="0.4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</row>
    <row r="15" spans="1:17" s="39" customFormat="1" ht="13.9" x14ac:dyDescent="0.4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</row>
  </sheetData>
  <sheetProtection algorithmName="SHA-512" hashValue="RNQyxIs3PRtXPcZuiLvvNLGMZnv3CAf1v8tZCh/D6gpxd6jIooTP/QiYuIQHV+wPI+lP6yGeQCp+rfi0bknEVg==" saltValue="zfVPlRL2l0EM7HHZZ7zitA==" spinCount="100000" sheet="1" objects="1" scenarios="1"/>
  <mergeCells count="2">
    <mergeCell ref="L3:L11"/>
    <mergeCell ref="A1:L1"/>
  </mergeCells>
  <conditionalFormatting sqref="B2 A3:C3 B4:C10 F3:F10">
    <cfRule type="cellIs" dxfId="16" priority="10" operator="equal">
      <formula>""</formula>
    </cfRule>
  </conditionalFormatting>
  <conditionalFormatting sqref="A5 A7 A9">
    <cfRule type="cellIs" dxfId="15" priority="9" operator="equal">
      <formula>""</formula>
    </cfRule>
  </conditionalFormatting>
  <conditionalFormatting sqref="D3:D10">
    <cfRule type="cellIs" dxfId="14" priority="8" operator="equal">
      <formula>""</formula>
    </cfRule>
  </conditionalFormatting>
  <conditionalFormatting sqref="E3:E10">
    <cfRule type="cellIs" dxfId="13" priority="7" operator="equal">
      <formula>""</formula>
    </cfRule>
  </conditionalFormatting>
  <conditionalFormatting sqref="G3:H10">
    <cfRule type="cellIs" dxfId="12" priority="3" operator="equal">
      <formula>""</formula>
    </cfRule>
  </conditionalFormatting>
  <conditionalFormatting sqref="I3:J10">
    <cfRule type="cellIs" dxfId="11" priority="1" operator="equal">
      <formula>""</formula>
    </cfRule>
  </conditionalFormatting>
  <dataValidations count="3">
    <dataValidation allowBlank="1" showErrorMessage="1" prompt="Za prelazak u novi red unutar ćelije stisnite Alt+Enter" sqref="A4:A10 B3:C10 A2:F2" xr:uid="{96748C8B-3DE0-4A7F-9C31-AA05ABAD0D52}"/>
    <dataValidation allowBlank="1" showInputMessage="1" showErrorMessage="1" prompt="Kronološki posloži radove - od najnovijeg do najstarijeg" sqref="A3" xr:uid="{CC023169-A929-4937-828A-082583E88ABD}"/>
    <dataValidation type="list" allowBlank="1" showInputMessage="1" showErrorMessage="1" sqref="I3:I10" xr:uid="{2A3C71BB-2661-400C-8CBB-85D221983E54}">
      <formula1>$O$3:$O$6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74B99F-B628-4D5C-A373-44A8F62D508E}">
          <x14:formula1>
            <xm:f>'B. Podaci za evaluaciju'!$T$3:$T$10</xm:f>
          </x14:formula1>
          <xm:sqref>E3:E10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AA51"/>
  <sheetViews>
    <sheetView showGridLines="0" zoomScaleNormal="100" zoomScaleSheetLayoutView="100" workbookViewId="0">
      <selection activeCell="P17" sqref="P17"/>
    </sheetView>
  </sheetViews>
  <sheetFormatPr defaultColWidth="9.1328125" defaultRowHeight="13.9" x14ac:dyDescent="0.4"/>
  <cols>
    <col min="1" max="1" width="2.86328125" style="65" customWidth="1"/>
    <col min="2" max="13" width="7" style="65" customWidth="1"/>
    <col min="14" max="26" width="9.1328125" style="65"/>
    <col min="27" max="27" width="7.86328125" style="65" customWidth="1"/>
    <col min="28" max="16384" width="9.1328125" style="65"/>
  </cols>
  <sheetData>
    <row r="1" spans="1:13" x14ac:dyDescent="0.4">
      <c r="A1" s="224" t="s">
        <v>71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</row>
    <row r="2" spans="1:13" x14ac:dyDescent="0.4">
      <c r="A2" s="224" t="s">
        <v>87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</row>
    <row r="3" spans="1:13" ht="15" customHeight="1" x14ac:dyDescent="0.4">
      <c r="A3" s="222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</row>
    <row r="4" spans="1:13" x14ac:dyDescent="0.4">
      <c r="A4" s="222"/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</row>
    <row r="5" spans="1:13" x14ac:dyDescent="0.4">
      <c r="A5" s="222"/>
      <c r="B5" s="222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</row>
    <row r="6" spans="1:13" x14ac:dyDescent="0.4">
      <c r="A6" s="222"/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</row>
    <row r="7" spans="1:13" x14ac:dyDescent="0.4">
      <c r="A7" s="222"/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222"/>
      <c r="M7" s="222"/>
    </row>
    <row r="8" spans="1:13" x14ac:dyDescent="0.4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</row>
    <row r="9" spans="1:13" x14ac:dyDescent="0.4">
      <c r="A9" s="222"/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</row>
    <row r="10" spans="1:13" x14ac:dyDescent="0.4">
      <c r="A10" s="222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222"/>
    </row>
    <row r="11" spans="1:13" x14ac:dyDescent="0.4">
      <c r="A11" s="222"/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</row>
    <row r="12" spans="1:13" x14ac:dyDescent="0.4">
      <c r="A12" s="225" t="s">
        <v>153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</row>
    <row r="13" spans="1:13" ht="15" customHeight="1" x14ac:dyDescent="0.4">
      <c r="A13" s="226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8"/>
    </row>
    <row r="14" spans="1:13" x14ac:dyDescent="0.4">
      <c r="A14" s="229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1"/>
    </row>
    <row r="15" spans="1:13" x14ac:dyDescent="0.4">
      <c r="A15" s="229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1"/>
    </row>
    <row r="16" spans="1:13" x14ac:dyDescent="0.4">
      <c r="A16" s="229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1"/>
    </row>
    <row r="17" spans="1:27" x14ac:dyDescent="0.4">
      <c r="A17" s="229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1"/>
    </row>
    <row r="18" spans="1:27" x14ac:dyDescent="0.4">
      <c r="A18" s="229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1"/>
    </row>
    <row r="19" spans="1:27" ht="153" customHeight="1" x14ac:dyDescent="0.4">
      <c r="A19" s="229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1"/>
    </row>
    <row r="20" spans="1:27" x14ac:dyDescent="0.4">
      <c r="A20" s="229"/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1"/>
    </row>
    <row r="21" spans="1:27" x14ac:dyDescent="0.4">
      <c r="A21" s="232"/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4"/>
    </row>
    <row r="22" spans="1:27" x14ac:dyDescent="0.4">
      <c r="A22" s="224" t="s">
        <v>88</v>
      </c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</row>
    <row r="23" spans="1:27" x14ac:dyDescent="0.4">
      <c r="A23" s="222"/>
      <c r="B23" s="222"/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</row>
    <row r="24" spans="1:27" x14ac:dyDescent="0.4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</row>
    <row r="25" spans="1:27" x14ac:dyDescent="0.4">
      <c r="A25" s="222"/>
      <c r="B25" s="222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</row>
    <row r="26" spans="1:27" x14ac:dyDescent="0.4">
      <c r="A26" s="222"/>
      <c r="B26" s="222"/>
      <c r="C26" s="222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AA26" s="66">
        <f>A25</f>
        <v>0</v>
      </c>
    </row>
    <row r="27" spans="1:27" x14ac:dyDescent="0.4">
      <c r="A27" s="222"/>
      <c r="B27" s="222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</row>
    <row r="28" spans="1:27" x14ac:dyDescent="0.4">
      <c r="A28" s="222"/>
      <c r="B28" s="222"/>
      <c r="C28" s="222"/>
      <c r="D28" s="222"/>
      <c r="E28" s="222"/>
      <c r="F28" s="222"/>
      <c r="G28" s="222"/>
      <c r="H28" s="222"/>
      <c r="I28" s="222"/>
      <c r="J28" s="222"/>
      <c r="K28" s="222"/>
      <c r="L28" s="222"/>
      <c r="M28" s="222"/>
    </row>
    <row r="29" spans="1:27" x14ac:dyDescent="0.4">
      <c r="A29" s="222"/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</row>
    <row r="30" spans="1:27" x14ac:dyDescent="0.4">
      <c r="A30" s="222"/>
      <c r="B30" s="222"/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</row>
    <row r="31" spans="1:27" x14ac:dyDescent="0.4">
      <c r="A31" s="222"/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</row>
    <row r="32" spans="1:27" ht="15" customHeight="1" x14ac:dyDescent="0.4">
      <c r="A32" s="222"/>
      <c r="B32" s="222"/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</row>
    <row r="33" spans="1:13" x14ac:dyDescent="0.4">
      <c r="A33" s="222"/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</row>
    <row r="34" spans="1:13" x14ac:dyDescent="0.4">
      <c r="A34" s="224" t="s">
        <v>89</v>
      </c>
      <c r="B34" s="224"/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</row>
    <row r="35" spans="1:13" x14ac:dyDescent="0.4">
      <c r="A35" s="222"/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</row>
    <row r="36" spans="1:13" x14ac:dyDescent="0.4">
      <c r="A36" s="222"/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</row>
    <row r="37" spans="1:13" x14ac:dyDescent="0.4">
      <c r="A37" s="222"/>
      <c r="B37" s="222"/>
      <c r="C37" s="222"/>
      <c r="D37" s="222"/>
      <c r="E37" s="222"/>
      <c r="F37" s="222"/>
      <c r="G37" s="222"/>
      <c r="H37" s="222"/>
      <c r="I37" s="222"/>
      <c r="J37" s="222"/>
      <c r="K37" s="222"/>
      <c r="L37" s="222"/>
      <c r="M37" s="222"/>
    </row>
    <row r="38" spans="1:13" x14ac:dyDescent="0.4">
      <c r="A38" s="222"/>
      <c r="B38" s="222"/>
      <c r="C38" s="222"/>
      <c r="D38" s="222"/>
      <c r="E38" s="222"/>
      <c r="F38" s="222"/>
      <c r="G38" s="222"/>
      <c r="H38" s="222"/>
      <c r="I38" s="222"/>
      <c r="J38" s="222"/>
      <c r="K38" s="222"/>
      <c r="L38" s="222"/>
      <c r="M38" s="222"/>
    </row>
    <row r="39" spans="1:13" x14ac:dyDescent="0.4">
      <c r="A39" s="222"/>
      <c r="B39" s="222"/>
      <c r="C39" s="222"/>
      <c r="D39" s="222"/>
      <c r="E39" s="222"/>
      <c r="F39" s="222"/>
      <c r="G39" s="222"/>
      <c r="H39" s="222"/>
      <c r="I39" s="222"/>
      <c r="J39" s="222"/>
      <c r="K39" s="222"/>
      <c r="L39" s="222"/>
      <c r="M39" s="222"/>
    </row>
    <row r="40" spans="1:13" x14ac:dyDescent="0.4">
      <c r="A40" s="222"/>
      <c r="B40" s="222"/>
      <c r="C40" s="222"/>
      <c r="D40" s="222"/>
      <c r="E40" s="222"/>
      <c r="F40" s="222"/>
      <c r="G40" s="222"/>
      <c r="H40" s="222"/>
      <c r="I40" s="222"/>
      <c r="J40" s="222"/>
      <c r="K40" s="222"/>
      <c r="L40" s="222"/>
      <c r="M40" s="222"/>
    </row>
    <row r="41" spans="1:13" x14ac:dyDescent="0.4">
      <c r="A41" s="223" t="s">
        <v>86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13" x14ac:dyDescent="0.4">
      <c r="A42" s="67" t="s">
        <v>54</v>
      </c>
      <c r="B42" s="219" t="s">
        <v>75</v>
      </c>
      <c r="C42" s="220"/>
      <c r="D42" s="220"/>
      <c r="E42" s="220"/>
      <c r="F42" s="221"/>
      <c r="G42" s="219" t="s">
        <v>76</v>
      </c>
      <c r="H42" s="220"/>
      <c r="I42" s="220"/>
      <c r="J42" s="220"/>
      <c r="K42" s="220"/>
      <c r="L42" s="220"/>
      <c r="M42" s="221"/>
    </row>
    <row r="43" spans="1:13" x14ac:dyDescent="0.4">
      <c r="A43" s="67" t="s">
        <v>55</v>
      </c>
      <c r="B43" s="216"/>
      <c r="C43" s="217"/>
      <c r="D43" s="217"/>
      <c r="E43" s="217"/>
      <c r="F43" s="218"/>
      <c r="G43" s="216"/>
      <c r="H43" s="217"/>
      <c r="I43" s="217"/>
      <c r="J43" s="217"/>
      <c r="K43" s="217"/>
      <c r="L43" s="217"/>
      <c r="M43" s="218"/>
    </row>
    <row r="44" spans="1:13" x14ac:dyDescent="0.4">
      <c r="A44" s="67" t="s">
        <v>59</v>
      </c>
      <c r="B44" s="216"/>
      <c r="C44" s="217"/>
      <c r="D44" s="217"/>
      <c r="E44" s="217"/>
      <c r="F44" s="218"/>
      <c r="G44" s="216"/>
      <c r="H44" s="217"/>
      <c r="I44" s="217"/>
      <c r="J44" s="217"/>
      <c r="K44" s="217"/>
      <c r="L44" s="217"/>
      <c r="M44" s="218"/>
    </row>
    <row r="45" spans="1:13" x14ac:dyDescent="0.4">
      <c r="A45" s="67" t="s">
        <v>60</v>
      </c>
      <c r="B45" s="216"/>
      <c r="C45" s="217"/>
      <c r="D45" s="217"/>
      <c r="E45" s="217"/>
      <c r="F45" s="218"/>
      <c r="G45" s="216"/>
      <c r="H45" s="217"/>
      <c r="I45" s="217"/>
      <c r="J45" s="217"/>
      <c r="K45" s="217"/>
      <c r="L45" s="217"/>
      <c r="M45" s="218"/>
    </row>
    <row r="46" spans="1:13" x14ac:dyDescent="0.4">
      <c r="A46" s="68" t="s">
        <v>61</v>
      </c>
      <c r="B46" s="216"/>
      <c r="C46" s="217"/>
      <c r="D46" s="217"/>
      <c r="E46" s="217"/>
      <c r="F46" s="218"/>
      <c r="G46" s="216"/>
      <c r="H46" s="217"/>
      <c r="I46" s="217"/>
      <c r="J46" s="217"/>
      <c r="K46" s="217"/>
      <c r="L46" s="217"/>
      <c r="M46" s="218"/>
    </row>
    <row r="47" spans="1:13" x14ac:dyDescent="0.4">
      <c r="A47" s="67" t="s">
        <v>62</v>
      </c>
      <c r="B47" s="216"/>
      <c r="C47" s="217"/>
      <c r="D47" s="217"/>
      <c r="E47" s="217"/>
      <c r="F47" s="218"/>
      <c r="G47" s="216"/>
      <c r="H47" s="217"/>
      <c r="I47" s="217"/>
      <c r="J47" s="217"/>
      <c r="K47" s="217"/>
      <c r="L47" s="217"/>
      <c r="M47" s="218"/>
    </row>
    <row r="48" spans="1:13" x14ac:dyDescent="0.4">
      <c r="A48" s="67" t="s">
        <v>63</v>
      </c>
      <c r="B48" s="216"/>
      <c r="C48" s="217"/>
      <c r="D48" s="217"/>
      <c r="E48" s="217"/>
      <c r="F48" s="218"/>
      <c r="G48" s="216"/>
      <c r="H48" s="217"/>
      <c r="I48" s="217"/>
      <c r="J48" s="217"/>
      <c r="K48" s="217"/>
      <c r="L48" s="217"/>
      <c r="M48" s="218"/>
    </row>
    <row r="49" spans="1:13" x14ac:dyDescent="0.4">
      <c r="A49" s="67" t="s">
        <v>64</v>
      </c>
      <c r="B49" s="216"/>
      <c r="C49" s="217"/>
      <c r="D49" s="217"/>
      <c r="E49" s="217"/>
      <c r="F49" s="218"/>
      <c r="G49" s="216"/>
      <c r="H49" s="217"/>
      <c r="I49" s="217"/>
      <c r="J49" s="217"/>
      <c r="K49" s="217"/>
      <c r="L49" s="217"/>
      <c r="M49" s="218"/>
    </row>
    <row r="50" spans="1:13" x14ac:dyDescent="0.4">
      <c r="A50" s="67" t="s">
        <v>77</v>
      </c>
      <c r="B50" s="216"/>
      <c r="C50" s="217"/>
      <c r="D50" s="217"/>
      <c r="E50" s="217"/>
      <c r="F50" s="218"/>
      <c r="G50" s="216"/>
      <c r="H50" s="217"/>
      <c r="I50" s="217"/>
      <c r="J50" s="217"/>
      <c r="K50" s="217"/>
      <c r="L50" s="217"/>
      <c r="M50" s="218"/>
    </row>
    <row r="51" spans="1:13" x14ac:dyDescent="0.4">
      <c r="A51" s="67" t="s">
        <v>78</v>
      </c>
      <c r="B51" s="216"/>
      <c r="C51" s="217"/>
      <c r="D51" s="217"/>
      <c r="E51" s="217"/>
      <c r="F51" s="218"/>
      <c r="G51" s="216"/>
      <c r="H51" s="217"/>
      <c r="I51" s="217"/>
      <c r="J51" s="217"/>
      <c r="K51" s="217"/>
      <c r="L51" s="217"/>
      <c r="M51" s="218"/>
    </row>
  </sheetData>
  <sheetProtection algorithmName="SHA-512" hashValue="tVVkMU+AZOAmjZqkBrbih+w9jInUqeNKiAnie/iyKiJtOwytQZ3c6P+avzoAl4ItXoukPz2CnHZbkw10DVJ05A==" saltValue="F7ettPnl7BSM3/vjZ/XaQg==" spinCount="100000" sheet="1" objects="1" scenarios="1"/>
  <mergeCells count="30">
    <mergeCell ref="A35:M40"/>
    <mergeCell ref="A41:M41"/>
    <mergeCell ref="A23:M33"/>
    <mergeCell ref="A34:M34"/>
    <mergeCell ref="A1:M1"/>
    <mergeCell ref="A12:M12"/>
    <mergeCell ref="A2:M2"/>
    <mergeCell ref="A3:M11"/>
    <mergeCell ref="A13:M21"/>
    <mergeCell ref="A22:M22"/>
    <mergeCell ref="B42:F42"/>
    <mergeCell ref="G42:M42"/>
    <mergeCell ref="B43:F43"/>
    <mergeCell ref="G43:M43"/>
    <mergeCell ref="B44:F44"/>
    <mergeCell ref="G44:M44"/>
    <mergeCell ref="B45:F45"/>
    <mergeCell ref="G45:M45"/>
    <mergeCell ref="B46:F46"/>
    <mergeCell ref="G46:M46"/>
    <mergeCell ref="B47:F47"/>
    <mergeCell ref="G47:M47"/>
    <mergeCell ref="B51:F51"/>
    <mergeCell ref="G51:M51"/>
    <mergeCell ref="B48:F48"/>
    <mergeCell ref="G48:M48"/>
    <mergeCell ref="B49:F49"/>
    <mergeCell ref="G49:M49"/>
    <mergeCell ref="B50:F50"/>
    <mergeCell ref="G50:M50"/>
  </mergeCells>
  <conditionalFormatting sqref="A3">
    <cfRule type="cellIs" dxfId="10" priority="6" operator="equal">
      <formula>""</formula>
    </cfRule>
  </conditionalFormatting>
  <conditionalFormatting sqref="A3">
    <cfRule type="cellIs" dxfId="9" priority="5" operator="equal">
      <formula>""</formula>
    </cfRule>
  </conditionalFormatting>
  <conditionalFormatting sqref="A23">
    <cfRule type="cellIs" dxfId="8" priority="4" operator="equal">
      <formula>""</formula>
    </cfRule>
  </conditionalFormatting>
  <conditionalFormatting sqref="A23">
    <cfRule type="cellIs" dxfId="7" priority="3" operator="equal">
      <formula>""</formula>
    </cfRule>
  </conditionalFormatting>
  <conditionalFormatting sqref="A35">
    <cfRule type="cellIs" dxfId="6" priority="2" operator="equal">
      <formula>""</formula>
    </cfRule>
  </conditionalFormatting>
  <conditionalFormatting sqref="A35">
    <cfRule type="cellIs" dxfId="5" priority="1" operator="equal">
      <formula>""</formula>
    </cfRule>
  </conditionalFormatting>
  <dataValidations count="2">
    <dataValidation allowBlank="1" showInputMessage="1" showErrorMessage="1" prompt="Za prelazak u novi red unutar ćelije stisnite Alt+Enter." sqref="B3:M11 A3:A13" xr:uid="{00000000-0002-0000-0200-000000000000}"/>
    <dataValidation allowBlank="1" showInputMessage="1" showErrorMessage="1" prompt="Za prelazak u novi red unutar ćelije stisnite Alt+Enter_x000a_" sqref="A23:M33 A35:M40" xr:uid="{00000000-0002-0000-0200-00000100000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pageSetUpPr fitToPage="1"/>
  </sheetPr>
  <dimension ref="A1:F50"/>
  <sheetViews>
    <sheetView showGridLines="0" zoomScaleNormal="100" zoomScaleSheetLayoutView="130" workbookViewId="0">
      <selection activeCell="I17" sqref="I17"/>
    </sheetView>
  </sheetViews>
  <sheetFormatPr defaultColWidth="9.1328125" defaultRowHeight="13.9" x14ac:dyDescent="0.4"/>
  <cols>
    <col min="1" max="1" width="9.3984375" style="80" customWidth="1"/>
    <col min="2" max="2" width="11.86328125" style="80" customWidth="1"/>
    <col min="3" max="3" width="22.3984375" style="69" customWidth="1"/>
    <col min="4" max="4" width="14.3984375" style="79" customWidth="1"/>
    <col min="5" max="5" width="15.1328125" style="79" customWidth="1"/>
    <col min="6" max="6" width="13.59765625" style="81" customWidth="1"/>
    <col min="7" max="16384" width="9.1328125" style="69"/>
  </cols>
  <sheetData>
    <row r="1" spans="1:6" ht="15" customHeight="1" x14ac:dyDescent="0.4">
      <c r="A1" s="235" t="s">
        <v>93</v>
      </c>
      <c r="B1" s="236"/>
      <c r="C1" s="236"/>
      <c r="D1" s="236"/>
      <c r="E1" s="236"/>
      <c r="F1" s="237"/>
    </row>
    <row r="2" spans="1:6" ht="17.25" customHeight="1" x14ac:dyDescent="0.4">
      <c r="A2" s="238" t="s">
        <v>226</v>
      </c>
      <c r="B2" s="238"/>
      <c r="C2" s="238"/>
      <c r="D2" s="239" t="s">
        <v>14</v>
      </c>
      <c r="E2" s="239"/>
      <c r="F2" s="70">
        <f>SUM(F8:F46)</f>
        <v>0</v>
      </c>
    </row>
    <row r="3" spans="1:6" ht="17.25" customHeight="1" x14ac:dyDescent="0.4">
      <c r="A3" s="238"/>
      <c r="B3" s="238"/>
      <c r="C3" s="238"/>
      <c r="D3" s="240" t="s">
        <v>9</v>
      </c>
      <c r="E3" s="241"/>
      <c r="F3" s="71">
        <f>SUMIF(B$8:B$46,D3,F$8:F$46)</f>
        <v>0</v>
      </c>
    </row>
    <row r="4" spans="1:6" ht="17.25" customHeight="1" x14ac:dyDescent="0.4">
      <c r="A4" s="238"/>
      <c r="B4" s="238"/>
      <c r="C4" s="238"/>
      <c r="D4" s="240" t="s">
        <v>72</v>
      </c>
      <c r="E4" s="241"/>
      <c r="F4" s="71">
        <f>SUMIF(B$8:B$46,D4,F$8:F$46)</f>
        <v>0</v>
      </c>
    </row>
    <row r="5" spans="1:6" ht="17.25" customHeight="1" x14ac:dyDescent="0.4">
      <c r="A5" s="238"/>
      <c r="B5" s="238"/>
      <c r="C5" s="238"/>
      <c r="D5" s="240" t="s">
        <v>73</v>
      </c>
      <c r="E5" s="241"/>
      <c r="F5" s="71">
        <f>SUMIF(B$8:B$46,D5,F$8:F$46)</f>
        <v>0</v>
      </c>
    </row>
    <row r="6" spans="1:6" ht="17.25" customHeight="1" x14ac:dyDescent="0.4">
      <c r="A6" s="238"/>
      <c r="B6" s="238"/>
      <c r="C6" s="238"/>
      <c r="D6" s="240" t="s">
        <v>74</v>
      </c>
      <c r="E6" s="241"/>
      <c r="F6" s="71">
        <f>SUMIF(B$8:B$46,D6,F$8:F$46)</f>
        <v>0</v>
      </c>
    </row>
    <row r="7" spans="1:6" ht="27.75" x14ac:dyDescent="0.4">
      <c r="A7" s="72" t="s">
        <v>0</v>
      </c>
      <c r="B7" s="72" t="s">
        <v>1</v>
      </c>
      <c r="C7" s="242" t="s">
        <v>91</v>
      </c>
      <c r="D7" s="243"/>
      <c r="E7" s="244"/>
      <c r="F7" s="73" t="s">
        <v>174</v>
      </c>
    </row>
    <row r="8" spans="1:6" s="77" customFormat="1" x14ac:dyDescent="0.45">
      <c r="A8" s="74"/>
      <c r="B8" s="75"/>
      <c r="C8" s="210"/>
      <c r="D8" s="187"/>
      <c r="E8" s="211"/>
      <c r="F8" s="76"/>
    </row>
    <row r="9" spans="1:6" s="77" customFormat="1" x14ac:dyDescent="0.45">
      <c r="A9" s="74"/>
      <c r="B9" s="75"/>
      <c r="C9" s="210"/>
      <c r="D9" s="187"/>
      <c r="E9" s="211"/>
      <c r="F9" s="76"/>
    </row>
    <row r="10" spans="1:6" s="77" customFormat="1" x14ac:dyDescent="0.45">
      <c r="A10" s="74" t="str">
        <f t="shared" ref="A10:A46" si="0">IF(B10&lt;&gt;"",A9+1,"")</f>
        <v/>
      </c>
      <c r="B10" s="75"/>
      <c r="C10" s="210"/>
      <c r="D10" s="187"/>
      <c r="E10" s="211"/>
      <c r="F10" s="78"/>
    </row>
    <row r="11" spans="1:6" s="77" customFormat="1" x14ac:dyDescent="0.45">
      <c r="A11" s="74" t="str">
        <f t="shared" si="0"/>
        <v/>
      </c>
      <c r="B11" s="75"/>
      <c r="C11" s="210"/>
      <c r="D11" s="187"/>
      <c r="E11" s="211"/>
      <c r="F11" s="78"/>
    </row>
    <row r="12" spans="1:6" s="77" customFormat="1" x14ac:dyDescent="0.45">
      <c r="A12" s="74" t="str">
        <f t="shared" si="0"/>
        <v/>
      </c>
      <c r="B12" s="75"/>
      <c r="C12" s="210"/>
      <c r="D12" s="187"/>
      <c r="E12" s="211"/>
      <c r="F12" s="78"/>
    </row>
    <row r="13" spans="1:6" s="77" customFormat="1" x14ac:dyDescent="0.45">
      <c r="A13" s="74" t="str">
        <f t="shared" si="0"/>
        <v/>
      </c>
      <c r="B13" s="75"/>
      <c r="C13" s="210"/>
      <c r="D13" s="187"/>
      <c r="E13" s="211"/>
      <c r="F13" s="78"/>
    </row>
    <row r="14" spans="1:6" s="77" customFormat="1" x14ac:dyDescent="0.45">
      <c r="A14" s="74" t="str">
        <f t="shared" si="0"/>
        <v/>
      </c>
      <c r="B14" s="75"/>
      <c r="C14" s="210"/>
      <c r="D14" s="187"/>
      <c r="E14" s="211"/>
      <c r="F14" s="78"/>
    </row>
    <row r="15" spans="1:6" s="77" customFormat="1" x14ac:dyDescent="0.45">
      <c r="A15" s="74" t="str">
        <f t="shared" si="0"/>
        <v/>
      </c>
      <c r="B15" s="75"/>
      <c r="C15" s="210"/>
      <c r="D15" s="187"/>
      <c r="E15" s="211"/>
      <c r="F15" s="78"/>
    </row>
    <row r="16" spans="1:6" s="77" customFormat="1" x14ac:dyDescent="0.45">
      <c r="A16" s="74" t="str">
        <f t="shared" si="0"/>
        <v/>
      </c>
      <c r="B16" s="75"/>
      <c r="C16" s="210"/>
      <c r="D16" s="187"/>
      <c r="E16" s="211"/>
      <c r="F16" s="78"/>
    </row>
    <row r="17" spans="1:6" s="77" customFormat="1" x14ac:dyDescent="0.45">
      <c r="A17" s="74" t="str">
        <f t="shared" si="0"/>
        <v/>
      </c>
      <c r="B17" s="75"/>
      <c r="C17" s="210"/>
      <c r="D17" s="187"/>
      <c r="E17" s="211"/>
      <c r="F17" s="78"/>
    </row>
    <row r="18" spans="1:6" s="77" customFormat="1" x14ac:dyDescent="0.45">
      <c r="A18" s="74" t="str">
        <f t="shared" si="0"/>
        <v/>
      </c>
      <c r="B18" s="75"/>
      <c r="C18" s="210"/>
      <c r="D18" s="187"/>
      <c r="E18" s="211"/>
      <c r="F18" s="78"/>
    </row>
    <row r="19" spans="1:6" s="77" customFormat="1" x14ac:dyDescent="0.45">
      <c r="A19" s="74" t="str">
        <f t="shared" si="0"/>
        <v/>
      </c>
      <c r="B19" s="75"/>
      <c r="C19" s="210"/>
      <c r="D19" s="187"/>
      <c r="E19" s="211"/>
      <c r="F19" s="78"/>
    </row>
    <row r="20" spans="1:6" s="77" customFormat="1" x14ac:dyDescent="0.45">
      <c r="A20" s="74" t="str">
        <f t="shared" si="0"/>
        <v/>
      </c>
      <c r="B20" s="75"/>
      <c r="C20" s="210"/>
      <c r="D20" s="187"/>
      <c r="E20" s="211"/>
      <c r="F20" s="76"/>
    </row>
    <row r="21" spans="1:6" s="77" customFormat="1" x14ac:dyDescent="0.45">
      <c r="A21" s="74" t="str">
        <f t="shared" si="0"/>
        <v/>
      </c>
      <c r="B21" s="75"/>
      <c r="C21" s="210"/>
      <c r="D21" s="187"/>
      <c r="E21" s="211"/>
      <c r="F21" s="76"/>
    </row>
    <row r="22" spans="1:6" s="77" customFormat="1" x14ac:dyDescent="0.45">
      <c r="A22" s="74" t="str">
        <f t="shared" si="0"/>
        <v/>
      </c>
      <c r="B22" s="75"/>
      <c r="C22" s="210"/>
      <c r="D22" s="187"/>
      <c r="E22" s="211"/>
      <c r="F22" s="76"/>
    </row>
    <row r="23" spans="1:6" s="77" customFormat="1" x14ac:dyDescent="0.45">
      <c r="A23" s="74" t="str">
        <f t="shared" si="0"/>
        <v/>
      </c>
      <c r="B23" s="75"/>
      <c r="C23" s="210"/>
      <c r="D23" s="187"/>
      <c r="E23" s="211"/>
      <c r="F23" s="76"/>
    </row>
    <row r="24" spans="1:6" s="77" customFormat="1" x14ac:dyDescent="0.45">
      <c r="A24" s="74" t="str">
        <f t="shared" si="0"/>
        <v/>
      </c>
      <c r="B24" s="75"/>
      <c r="C24" s="210"/>
      <c r="D24" s="187"/>
      <c r="E24" s="211"/>
      <c r="F24" s="76"/>
    </row>
    <row r="25" spans="1:6" s="77" customFormat="1" x14ac:dyDescent="0.45">
      <c r="A25" s="74" t="str">
        <f t="shared" si="0"/>
        <v/>
      </c>
      <c r="B25" s="75"/>
      <c r="C25" s="210"/>
      <c r="D25" s="187"/>
      <c r="E25" s="211"/>
      <c r="F25" s="76"/>
    </row>
    <row r="26" spans="1:6" s="77" customFormat="1" x14ac:dyDescent="0.45">
      <c r="A26" s="74" t="str">
        <f t="shared" si="0"/>
        <v/>
      </c>
      <c r="B26" s="75"/>
      <c r="C26" s="210"/>
      <c r="D26" s="187"/>
      <c r="E26" s="211"/>
      <c r="F26" s="76"/>
    </row>
    <row r="27" spans="1:6" s="77" customFormat="1" x14ac:dyDescent="0.45">
      <c r="A27" s="74" t="str">
        <f t="shared" si="0"/>
        <v/>
      </c>
      <c r="B27" s="75"/>
      <c r="C27" s="210"/>
      <c r="D27" s="187"/>
      <c r="E27" s="211"/>
      <c r="F27" s="76"/>
    </row>
    <row r="28" spans="1:6" s="77" customFormat="1" x14ac:dyDescent="0.45">
      <c r="A28" s="74" t="str">
        <f t="shared" si="0"/>
        <v/>
      </c>
      <c r="B28" s="75"/>
      <c r="C28" s="210"/>
      <c r="D28" s="187"/>
      <c r="E28" s="211"/>
      <c r="F28" s="76"/>
    </row>
    <row r="29" spans="1:6" s="77" customFormat="1" x14ac:dyDescent="0.45">
      <c r="A29" s="74" t="str">
        <f t="shared" si="0"/>
        <v/>
      </c>
      <c r="B29" s="75"/>
      <c r="C29" s="210"/>
      <c r="D29" s="187"/>
      <c r="E29" s="211"/>
      <c r="F29" s="76"/>
    </row>
    <row r="30" spans="1:6" s="77" customFormat="1" x14ac:dyDescent="0.45">
      <c r="A30" s="74" t="str">
        <f t="shared" si="0"/>
        <v/>
      </c>
      <c r="B30" s="75"/>
      <c r="C30" s="210"/>
      <c r="D30" s="187"/>
      <c r="E30" s="211"/>
      <c r="F30" s="76"/>
    </row>
    <row r="31" spans="1:6" s="77" customFormat="1" x14ac:dyDescent="0.45">
      <c r="A31" s="74" t="str">
        <f t="shared" si="0"/>
        <v/>
      </c>
      <c r="B31" s="75"/>
      <c r="C31" s="210"/>
      <c r="D31" s="187"/>
      <c r="E31" s="211"/>
      <c r="F31" s="76"/>
    </row>
    <row r="32" spans="1:6" s="77" customFormat="1" x14ac:dyDescent="0.45">
      <c r="A32" s="74" t="str">
        <f t="shared" si="0"/>
        <v/>
      </c>
      <c r="B32" s="75"/>
      <c r="C32" s="210"/>
      <c r="D32" s="187"/>
      <c r="E32" s="211"/>
      <c r="F32" s="76"/>
    </row>
    <row r="33" spans="1:6" s="77" customFormat="1" x14ac:dyDescent="0.45">
      <c r="A33" s="74" t="str">
        <f t="shared" si="0"/>
        <v/>
      </c>
      <c r="B33" s="75"/>
      <c r="C33" s="210"/>
      <c r="D33" s="187"/>
      <c r="E33" s="211"/>
      <c r="F33" s="76"/>
    </row>
    <row r="34" spans="1:6" s="77" customFormat="1" x14ac:dyDescent="0.45">
      <c r="A34" s="74" t="str">
        <f t="shared" si="0"/>
        <v/>
      </c>
      <c r="B34" s="75"/>
      <c r="C34" s="210"/>
      <c r="D34" s="187"/>
      <c r="E34" s="211"/>
      <c r="F34" s="76"/>
    </row>
    <row r="35" spans="1:6" s="77" customFormat="1" x14ac:dyDescent="0.45">
      <c r="A35" s="74" t="str">
        <f t="shared" si="0"/>
        <v/>
      </c>
      <c r="B35" s="75"/>
      <c r="C35" s="210"/>
      <c r="D35" s="187"/>
      <c r="E35" s="211"/>
      <c r="F35" s="76"/>
    </row>
    <row r="36" spans="1:6" s="77" customFormat="1" x14ac:dyDescent="0.45">
      <c r="A36" s="74" t="str">
        <f t="shared" si="0"/>
        <v/>
      </c>
      <c r="B36" s="75"/>
      <c r="C36" s="210"/>
      <c r="D36" s="187"/>
      <c r="E36" s="211"/>
      <c r="F36" s="76"/>
    </row>
    <row r="37" spans="1:6" s="77" customFormat="1" x14ac:dyDescent="0.45">
      <c r="A37" s="74" t="str">
        <f t="shared" si="0"/>
        <v/>
      </c>
      <c r="B37" s="75"/>
      <c r="C37" s="210"/>
      <c r="D37" s="187"/>
      <c r="E37" s="211"/>
      <c r="F37" s="76"/>
    </row>
    <row r="38" spans="1:6" s="77" customFormat="1" x14ac:dyDescent="0.45">
      <c r="A38" s="74" t="str">
        <f t="shared" si="0"/>
        <v/>
      </c>
      <c r="B38" s="75"/>
      <c r="C38" s="210"/>
      <c r="D38" s="187"/>
      <c r="E38" s="211"/>
      <c r="F38" s="76"/>
    </row>
    <row r="39" spans="1:6" s="77" customFormat="1" x14ac:dyDescent="0.45">
      <c r="A39" s="74" t="str">
        <f t="shared" si="0"/>
        <v/>
      </c>
      <c r="B39" s="75"/>
      <c r="C39" s="210"/>
      <c r="D39" s="187"/>
      <c r="E39" s="211"/>
      <c r="F39" s="76"/>
    </row>
    <row r="40" spans="1:6" s="77" customFormat="1" x14ac:dyDescent="0.45">
      <c r="A40" s="74" t="str">
        <f t="shared" si="0"/>
        <v/>
      </c>
      <c r="B40" s="75"/>
      <c r="C40" s="210"/>
      <c r="D40" s="187"/>
      <c r="E40" s="211"/>
      <c r="F40" s="76"/>
    </row>
    <row r="41" spans="1:6" s="77" customFormat="1" x14ac:dyDescent="0.45">
      <c r="A41" s="74" t="str">
        <f t="shared" si="0"/>
        <v/>
      </c>
      <c r="B41" s="75"/>
      <c r="C41" s="210"/>
      <c r="D41" s="187"/>
      <c r="E41" s="211"/>
      <c r="F41" s="76"/>
    </row>
    <row r="42" spans="1:6" s="77" customFormat="1" x14ac:dyDescent="0.45">
      <c r="A42" s="74" t="str">
        <f t="shared" si="0"/>
        <v/>
      </c>
      <c r="B42" s="75"/>
      <c r="C42" s="210"/>
      <c r="D42" s="187"/>
      <c r="E42" s="211"/>
      <c r="F42" s="76"/>
    </row>
    <row r="43" spans="1:6" s="77" customFormat="1" x14ac:dyDescent="0.45">
      <c r="A43" s="74" t="str">
        <f t="shared" si="0"/>
        <v/>
      </c>
      <c r="B43" s="75"/>
      <c r="C43" s="210"/>
      <c r="D43" s="187"/>
      <c r="E43" s="211"/>
      <c r="F43" s="76"/>
    </row>
    <row r="44" spans="1:6" s="77" customFormat="1" x14ac:dyDescent="0.45">
      <c r="A44" s="74" t="str">
        <f t="shared" si="0"/>
        <v/>
      </c>
      <c r="B44" s="75"/>
      <c r="C44" s="210"/>
      <c r="D44" s="187"/>
      <c r="E44" s="211"/>
      <c r="F44" s="76"/>
    </row>
    <row r="45" spans="1:6" s="77" customFormat="1" x14ac:dyDescent="0.45">
      <c r="A45" s="74" t="str">
        <f t="shared" si="0"/>
        <v/>
      </c>
      <c r="B45" s="75"/>
      <c r="C45" s="210"/>
      <c r="D45" s="187"/>
      <c r="E45" s="211"/>
      <c r="F45" s="76"/>
    </row>
    <row r="46" spans="1:6" s="77" customFormat="1" x14ac:dyDescent="0.45">
      <c r="A46" s="74" t="str">
        <f t="shared" si="0"/>
        <v/>
      </c>
      <c r="B46" s="75"/>
      <c r="C46" s="210"/>
      <c r="D46" s="187"/>
      <c r="E46" s="211"/>
      <c r="F46" s="76"/>
    </row>
    <row r="48" spans="1:6" x14ac:dyDescent="0.4">
      <c r="A48" s="245"/>
      <c r="B48" s="245"/>
      <c r="E48" s="246"/>
      <c r="F48" s="246"/>
    </row>
    <row r="50" spans="3:4" x14ac:dyDescent="0.4">
      <c r="C50" s="247"/>
      <c r="D50" s="247"/>
    </row>
  </sheetData>
  <sheetProtection algorithmName="SHA-512" hashValue="wORogLtJN8RRuoNOc1s17E42eJMN6S0/v+Ht09UvbWKDrTtxht92FtixktiLMhYH88zyelJrQqNdU7GW96jdYA==" saltValue="CTCsjwLkUMVSy9ktCB0Ibg==" spinCount="100000" sheet="1" objects="1" scenarios="1"/>
  <mergeCells count="50">
    <mergeCell ref="C50:D50"/>
    <mergeCell ref="C43:E43"/>
    <mergeCell ref="C44:E44"/>
    <mergeCell ref="C45:E45"/>
    <mergeCell ref="C46:E46"/>
    <mergeCell ref="A48:B48"/>
    <mergeCell ref="E48:F48"/>
    <mergeCell ref="C42:E42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30:E30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17:E17"/>
    <mergeCell ref="C18:E18"/>
    <mergeCell ref="C7:E7"/>
    <mergeCell ref="C8:E8"/>
    <mergeCell ref="C9:E9"/>
    <mergeCell ref="C10:E10"/>
    <mergeCell ref="C11:E11"/>
    <mergeCell ref="C12:E12"/>
    <mergeCell ref="A1:F1"/>
    <mergeCell ref="C13:E13"/>
    <mergeCell ref="C14:E14"/>
    <mergeCell ref="C15:E15"/>
    <mergeCell ref="C16:E16"/>
    <mergeCell ref="A2:C6"/>
    <mergeCell ref="D2:E2"/>
    <mergeCell ref="D3:E3"/>
    <mergeCell ref="D4:E4"/>
    <mergeCell ref="D5:E5"/>
    <mergeCell ref="D6:E6"/>
  </mergeCells>
  <conditionalFormatting sqref="B8:B46">
    <cfRule type="expression" dxfId="4" priority="3">
      <formula>AND(F8&lt;&gt;"",B8="")</formula>
    </cfRule>
  </conditionalFormatting>
  <conditionalFormatting sqref="C8:C46">
    <cfRule type="expression" dxfId="3" priority="2">
      <formula>AND(F8&lt;&gt;"",C8="")</formula>
    </cfRule>
  </conditionalFormatting>
  <conditionalFormatting sqref="F10:F19">
    <cfRule type="expression" dxfId="2" priority="1">
      <formula>AND(I10&lt;&gt;"",F10="")</formula>
    </cfRule>
  </conditionalFormatting>
  <dataValidations count="7">
    <dataValidation type="list" allowBlank="1" showInputMessage="1" showErrorMessage="1" sqref="B8:B46" xr:uid="{00000000-0002-0000-0300-000000000000}">
      <formula1>kattr</formula1>
    </dataValidation>
    <dataValidation allowBlank="1" showInputMessage="1" showErrorMessage="1" error="Svi računi u okviru potpore moraju biti plaćeni između 01.11.2013 i 30.06.2014_x000a__x000a_Ukoliko je datum dobar, u unosu ne stavljajte točku iza godine" sqref="E48:F48" xr:uid="{00000000-0002-0000-0300-000001000000}"/>
    <dataValidation type="date" allowBlank="1" showInputMessage="1" showErrorMessage="1" errorTitle="Pogrešan datum" error="Svi računi u okviru potpore moraju biti izdani između 01.11.2013 i 30.06.2014_x000a__x000a_Ukoliko je datum dobar, u unosu ne stavljajte točku iza godine" sqref="D47:D49 D51:D1048576" xr:uid="{00000000-0002-0000-0300-000002000000}">
      <formula1>41579</formula1>
      <formula2>41820</formula2>
    </dataValidation>
    <dataValidation type="date" allowBlank="1" showInputMessage="1" showErrorMessage="1" error="Svi računi u okviru potpore moraju biti plaćeni između 01.11.2013 i 30.06.2014_x000a__x000a_Ukoliko je datum dobar, u unosu ne stavljajte točku iza godine" sqref="E49:E1048576 E47" xr:uid="{00000000-0002-0000-0300-000003000000}">
      <formula1>41579</formula1>
      <formula2>41820</formula2>
    </dataValidation>
    <dataValidation type="decimal" allowBlank="1" showInputMessage="1" showErrorMessage="1" errorTitle="Nedozvoljeni unos" error="Unesite iznos u kunama" sqref="F49:F1048576 F17:F47 F2:F6 F8:F10" xr:uid="{00000000-0002-0000-0300-000004000000}">
      <formula1>0</formula1>
      <formula2>1000000</formula2>
    </dataValidation>
    <dataValidation allowBlank="1" showErrorMessage="1" sqref="C8:E46" xr:uid="{00000000-0002-0000-0300-000005000000}"/>
    <dataValidation type="decimal" allowBlank="1" showInputMessage="1" showErrorMessage="1" errorTitle="Nedozvoljeni unos" error="Unesite iznos u eurima" sqref="F7" xr:uid="{00000000-0002-0000-0300-000006000000}">
      <formula1>0</formula1>
      <formula2>1000000</formula2>
    </dataValidation>
  </dataValidations>
  <printOptions horizontalCentered="1"/>
  <pageMargins left="0.70866141732283472" right="0.70866141732283472" top="0.74803149606299213" bottom="0.98425196850393704" header="0.31496062992125984" footer="0.31496062992125984"/>
  <pageSetup paperSize="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204"/>
  <sheetViews>
    <sheetView workbookViewId="0">
      <selection activeCell="M10" sqref="M10"/>
    </sheetView>
  </sheetViews>
  <sheetFormatPr defaultColWidth="9.1328125" defaultRowHeight="13.9" x14ac:dyDescent="0.4"/>
  <cols>
    <col min="1" max="1" width="29.265625" style="83" customWidth="1"/>
    <col min="2" max="3" width="9.1328125" style="83"/>
    <col min="4" max="4" width="13.86328125" style="83" customWidth="1"/>
    <col min="5" max="5" width="20.86328125" style="83" customWidth="1"/>
    <col min="6" max="6" width="13.59765625" style="83" customWidth="1"/>
    <col min="7" max="7" width="9.1328125" style="83"/>
    <col min="8" max="8" width="21.1328125" style="83" customWidth="1"/>
    <col min="9" max="9" width="0.1328125" style="83" customWidth="1"/>
    <col min="10" max="10" width="21.1328125" style="83" hidden="1" customWidth="1"/>
    <col min="11" max="16384" width="9.1328125" style="83"/>
  </cols>
  <sheetData>
    <row r="1" spans="1:39" ht="62.25" customHeight="1" x14ac:dyDescent="0.4">
      <c r="A1" s="261" t="s">
        <v>116</v>
      </c>
      <c r="B1" s="261"/>
      <c r="C1" s="261"/>
      <c r="D1" s="261"/>
      <c r="E1" s="261"/>
      <c r="F1" s="261"/>
      <c r="G1" s="261"/>
      <c r="H1" s="261"/>
      <c r="I1" s="261"/>
      <c r="J1" s="261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</row>
    <row r="2" spans="1:39" ht="19.5" customHeight="1" x14ac:dyDescent="0.4">
      <c r="A2" s="262" t="s">
        <v>117</v>
      </c>
      <c r="B2" s="262"/>
      <c r="C2" s="262"/>
      <c r="D2" s="262"/>
      <c r="E2" s="262"/>
      <c r="F2" s="262"/>
      <c r="G2" s="262"/>
      <c r="H2" s="262"/>
      <c r="I2" s="25"/>
      <c r="J2" s="25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</row>
    <row r="3" spans="1:39" ht="12.75" customHeight="1" x14ac:dyDescent="0.4">
      <c r="A3" s="263" t="s">
        <v>11</v>
      </c>
      <c r="B3" s="263"/>
      <c r="C3" s="263" t="s">
        <v>53</v>
      </c>
      <c r="D3" s="263"/>
      <c r="E3" s="35" t="s">
        <v>16</v>
      </c>
      <c r="F3" s="35" t="s">
        <v>2</v>
      </c>
      <c r="G3" s="35" t="s">
        <v>52</v>
      </c>
      <c r="H3" s="35" t="s">
        <v>125</v>
      </c>
      <c r="I3" s="25"/>
      <c r="J3" s="25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</row>
    <row r="4" spans="1:39" ht="23.25" customHeight="1" x14ac:dyDescent="0.4">
      <c r="A4" s="264">
        <f>'[2]A. Opći podaci'!A19:B19</f>
        <v>0</v>
      </c>
      <c r="B4" s="265"/>
      <c r="C4" s="265">
        <f>'[2]A. Opći podaci'!C19:E19</f>
        <v>0</v>
      </c>
      <c r="D4" s="265"/>
      <c r="E4" s="37">
        <f>'[2]A. Opći podaci'!AC19</f>
        <v>0</v>
      </c>
      <c r="F4" s="26">
        <f>'[2]A. Opći podaci'!I19</f>
        <v>0</v>
      </c>
      <c r="G4" s="36">
        <f>'[2]A. Opći podaci'!J19</f>
        <v>0</v>
      </c>
      <c r="H4" s="37">
        <f>'[2]A. Opći podaci'!AE19</f>
        <v>0</v>
      </c>
      <c r="I4" s="25"/>
      <c r="J4" s="25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</row>
    <row r="5" spans="1:39" ht="18.75" customHeight="1" x14ac:dyDescent="0.4">
      <c r="A5" s="258" t="s">
        <v>118</v>
      </c>
      <c r="B5" s="258"/>
      <c r="C5" s="258"/>
      <c r="D5" s="258"/>
      <c r="E5" s="258"/>
      <c r="F5" s="258"/>
      <c r="G5" s="258"/>
      <c r="H5" s="258"/>
      <c r="I5" s="25"/>
      <c r="J5" s="25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</row>
    <row r="6" spans="1:39" ht="16.5" customHeight="1" x14ac:dyDescent="0.4">
      <c r="A6" s="263" t="s">
        <v>11</v>
      </c>
      <c r="B6" s="263"/>
      <c r="C6" s="263" t="s">
        <v>53</v>
      </c>
      <c r="D6" s="263"/>
      <c r="E6" s="35" t="s">
        <v>16</v>
      </c>
      <c r="F6" s="35" t="s">
        <v>2</v>
      </c>
      <c r="G6" s="35" t="s">
        <v>52</v>
      </c>
      <c r="H6" s="35" t="s">
        <v>56</v>
      </c>
      <c r="I6" s="25"/>
      <c r="J6" s="25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</row>
    <row r="7" spans="1:39" x14ac:dyDescent="0.4">
      <c r="A7" s="259">
        <f>'[2]A. Opći podaci'!AC25</f>
        <v>0</v>
      </c>
      <c r="B7" s="260"/>
      <c r="C7" s="260">
        <f>'[2]A. Opći podaci'!AD25</f>
        <v>0</v>
      </c>
      <c r="D7" s="260"/>
      <c r="E7" s="34">
        <f>'[2]A. Opći podaci'!AE25</f>
        <v>0</v>
      </c>
      <c r="F7" s="27">
        <f>'[2]A. Opći podaci'!AF25</f>
        <v>0</v>
      </c>
      <c r="G7" s="33">
        <f>'[2]A. Opći podaci'!AG25</f>
        <v>0</v>
      </c>
      <c r="H7" s="34">
        <f>'[2]A. Opći podaci'!AH25</f>
        <v>0</v>
      </c>
      <c r="I7" s="25"/>
      <c r="J7" s="25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</row>
    <row r="8" spans="1:39" x14ac:dyDescent="0.4">
      <c r="A8" s="259">
        <f>'[2]A. Opći podaci'!AC26</f>
        <v>0</v>
      </c>
      <c r="B8" s="260"/>
      <c r="C8" s="260">
        <f>'[2]A. Opći podaci'!AD26</f>
        <v>0</v>
      </c>
      <c r="D8" s="260"/>
      <c r="E8" s="34">
        <f>'[2]A. Opći podaci'!AE26</f>
        <v>0</v>
      </c>
      <c r="F8" s="27">
        <f>'[2]A. Opći podaci'!AF26</f>
        <v>0</v>
      </c>
      <c r="G8" s="33">
        <f>'[2]A. Opći podaci'!AG26</f>
        <v>0</v>
      </c>
      <c r="H8" s="34">
        <f>'[2]A. Opći podaci'!AH26</f>
        <v>0</v>
      </c>
      <c r="I8" s="25"/>
      <c r="J8" s="25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</row>
    <row r="9" spans="1:39" x14ac:dyDescent="0.4">
      <c r="A9" s="259">
        <f>'[2]A. Opći podaci'!AC27</f>
        <v>0</v>
      </c>
      <c r="B9" s="260"/>
      <c r="C9" s="260">
        <f>'[2]A. Opći podaci'!AD27</f>
        <v>0</v>
      </c>
      <c r="D9" s="260"/>
      <c r="E9" s="34">
        <f>'[2]A. Opći podaci'!AE27</f>
        <v>0</v>
      </c>
      <c r="F9" s="27">
        <f>'[2]A. Opći podaci'!AF27</f>
        <v>0</v>
      </c>
      <c r="G9" s="33">
        <f>'[2]A. Opći podaci'!AG27</f>
        <v>0</v>
      </c>
      <c r="H9" s="34">
        <f>'[2]A. Opći podaci'!AH27</f>
        <v>0</v>
      </c>
      <c r="I9" s="25"/>
      <c r="J9" s="25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</row>
    <row r="10" spans="1:39" x14ac:dyDescent="0.4">
      <c r="A10" s="259">
        <f>'[2]A. Opći podaci'!AC28</f>
        <v>0</v>
      </c>
      <c r="B10" s="260"/>
      <c r="C10" s="260">
        <f>'[2]A. Opći podaci'!AD28</f>
        <v>0</v>
      </c>
      <c r="D10" s="260"/>
      <c r="E10" s="34">
        <f>'[2]A. Opći podaci'!AE28</f>
        <v>0</v>
      </c>
      <c r="F10" s="27">
        <f>'[2]A. Opći podaci'!AF28</f>
        <v>0</v>
      </c>
      <c r="G10" s="33">
        <f>'[2]A. Opći podaci'!AG28</f>
        <v>0</v>
      </c>
      <c r="H10" s="34">
        <f>'[2]A. Opći podaci'!AH28</f>
        <v>0</v>
      </c>
      <c r="I10" s="25"/>
      <c r="J10" s="25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</row>
    <row r="11" spans="1:39" x14ac:dyDescent="0.4">
      <c r="A11" s="259">
        <f>'[2]A. Opći podaci'!AC29</f>
        <v>0</v>
      </c>
      <c r="B11" s="260"/>
      <c r="C11" s="260">
        <f>'[2]A. Opći podaci'!AD29</f>
        <v>0</v>
      </c>
      <c r="D11" s="260"/>
      <c r="E11" s="34">
        <f>'[2]A. Opći podaci'!AE29</f>
        <v>0</v>
      </c>
      <c r="F11" s="27">
        <f>'[2]A. Opći podaci'!AF29</f>
        <v>0</v>
      </c>
      <c r="G11" s="33">
        <f>'[2]A. Opći podaci'!AG29</f>
        <v>0</v>
      </c>
      <c r="H11" s="34">
        <f>'[2]A. Opći podaci'!AH29</f>
        <v>0</v>
      </c>
      <c r="I11" s="25"/>
      <c r="J11" s="25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</row>
    <row r="12" spans="1:39" x14ac:dyDescent="0.4">
      <c r="A12" s="259">
        <f>'[2]A. Opći podaci'!AC30</f>
        <v>0</v>
      </c>
      <c r="B12" s="260"/>
      <c r="C12" s="260">
        <f>'[2]A. Opći podaci'!AD30</f>
        <v>0</v>
      </c>
      <c r="D12" s="260"/>
      <c r="E12" s="34">
        <f>'[2]A. Opći podaci'!AE30</f>
        <v>0</v>
      </c>
      <c r="F12" s="27">
        <f>'[2]A. Opći podaci'!AF30</f>
        <v>0</v>
      </c>
      <c r="G12" s="33">
        <f>'[2]A. Opći podaci'!AG30</f>
        <v>0</v>
      </c>
      <c r="H12" s="34">
        <f>'[2]A. Opći podaci'!AH30</f>
        <v>0</v>
      </c>
      <c r="I12" s="25"/>
      <c r="J12" s="25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</row>
    <row r="13" spans="1:39" x14ac:dyDescent="0.4">
      <c r="A13" s="259">
        <f>'[2]A. Opći podaci'!AC31</f>
        <v>0</v>
      </c>
      <c r="B13" s="260"/>
      <c r="C13" s="260">
        <f>'[2]A. Opći podaci'!AD31</f>
        <v>0</v>
      </c>
      <c r="D13" s="260"/>
      <c r="E13" s="34">
        <f>'[2]A. Opći podaci'!AE31</f>
        <v>0</v>
      </c>
      <c r="F13" s="27">
        <f>'[2]A. Opći podaci'!AF31</f>
        <v>0</v>
      </c>
      <c r="G13" s="33">
        <f>'[2]A. Opći podaci'!AG31</f>
        <v>0</v>
      </c>
      <c r="H13" s="34">
        <f>'[2]A. Opći podaci'!AH31</f>
        <v>0</v>
      </c>
      <c r="I13" s="25"/>
      <c r="J13" s="25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</row>
    <row r="14" spans="1:39" x14ac:dyDescent="0.4">
      <c r="A14" s="248" t="s">
        <v>119</v>
      </c>
      <c r="B14" s="248"/>
      <c r="C14" s="248"/>
      <c r="D14" s="248"/>
      <c r="E14" s="248"/>
      <c r="F14" s="248"/>
      <c r="G14" s="248"/>
      <c r="H14" s="248"/>
      <c r="I14" s="25"/>
      <c r="J14" s="25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</row>
    <row r="15" spans="1:39" x14ac:dyDescent="0.4">
      <c r="A15" s="251"/>
      <c r="B15" s="251"/>
      <c r="C15" s="251"/>
      <c r="D15" s="251"/>
      <c r="E15" s="251"/>
      <c r="F15" s="251"/>
      <c r="G15" s="251"/>
      <c r="H15" s="251"/>
      <c r="I15" s="25"/>
      <c r="J15" s="25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</row>
    <row r="16" spans="1:39" x14ac:dyDescent="0.4">
      <c r="A16" s="251"/>
      <c r="B16" s="251"/>
      <c r="C16" s="251"/>
      <c r="D16" s="251"/>
      <c r="E16" s="251"/>
      <c r="F16" s="251"/>
      <c r="G16" s="251"/>
      <c r="H16" s="251"/>
      <c r="I16" s="25"/>
      <c r="J16" s="25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</row>
    <row r="17" spans="1:39" x14ac:dyDescent="0.4">
      <c r="A17" s="251"/>
      <c r="B17" s="251"/>
      <c r="C17" s="251"/>
      <c r="D17" s="251"/>
      <c r="E17" s="251"/>
      <c r="F17" s="251"/>
      <c r="G17" s="251"/>
      <c r="H17" s="251"/>
      <c r="I17" s="25"/>
      <c r="J17" s="25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</row>
    <row r="18" spans="1:39" x14ac:dyDescent="0.4">
      <c r="A18" s="256" t="s">
        <v>175</v>
      </c>
      <c r="B18" s="256"/>
      <c r="C18" s="256"/>
      <c r="D18" s="256"/>
      <c r="E18" s="256"/>
      <c r="F18" s="256"/>
      <c r="G18" s="256"/>
      <c r="H18" s="256"/>
      <c r="I18" s="25"/>
      <c r="J18" s="25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</row>
    <row r="19" spans="1:39" x14ac:dyDescent="0.4">
      <c r="A19" s="251"/>
      <c r="B19" s="251"/>
      <c r="C19" s="251"/>
      <c r="D19" s="251"/>
      <c r="E19" s="251"/>
      <c r="F19" s="251"/>
      <c r="G19" s="251"/>
      <c r="H19" s="251"/>
      <c r="I19" s="25"/>
      <c r="J19" s="25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</row>
    <row r="20" spans="1:39" x14ac:dyDescent="0.4">
      <c r="A20" s="248" t="s">
        <v>120</v>
      </c>
      <c r="B20" s="248"/>
      <c r="C20" s="248"/>
      <c r="D20" s="248"/>
      <c r="E20" s="248"/>
      <c r="F20" s="248"/>
      <c r="G20" s="248"/>
      <c r="H20" s="248"/>
      <c r="I20" s="25"/>
      <c r="J20" s="25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</row>
    <row r="21" spans="1:39" x14ac:dyDescent="0.4">
      <c r="A21" s="257"/>
      <c r="B21" s="257"/>
      <c r="C21" s="257"/>
      <c r="D21" s="257"/>
      <c r="E21" s="257"/>
      <c r="F21" s="257"/>
      <c r="G21" s="257"/>
      <c r="H21" s="257"/>
      <c r="I21" s="25"/>
      <c r="J21" s="25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</row>
    <row r="22" spans="1:39" x14ac:dyDescent="0.4">
      <c r="A22" s="257"/>
      <c r="B22" s="257"/>
      <c r="C22" s="257"/>
      <c r="D22" s="257"/>
      <c r="E22" s="257"/>
      <c r="F22" s="257"/>
      <c r="G22" s="257"/>
      <c r="H22" s="257"/>
      <c r="I22" s="25"/>
      <c r="J22" s="25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</row>
    <row r="23" spans="1:39" x14ac:dyDescent="0.4">
      <c r="A23" s="257"/>
      <c r="B23" s="257"/>
      <c r="C23" s="257"/>
      <c r="D23" s="257"/>
      <c r="E23" s="257"/>
      <c r="F23" s="257"/>
      <c r="G23" s="257"/>
      <c r="H23" s="257"/>
      <c r="I23" s="25"/>
      <c r="J23" s="25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</row>
    <row r="24" spans="1:39" x14ac:dyDescent="0.4">
      <c r="A24" s="257"/>
      <c r="B24" s="257"/>
      <c r="C24" s="257"/>
      <c r="D24" s="257"/>
      <c r="E24" s="257"/>
      <c r="F24" s="257"/>
      <c r="G24" s="257"/>
      <c r="H24" s="257"/>
      <c r="I24" s="25"/>
      <c r="J24" s="25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</row>
    <row r="25" spans="1:39" x14ac:dyDescent="0.4">
      <c r="A25" s="257"/>
      <c r="B25" s="257"/>
      <c r="C25" s="257"/>
      <c r="D25" s="257"/>
      <c r="E25" s="257"/>
      <c r="F25" s="257"/>
      <c r="G25" s="257"/>
      <c r="H25" s="257"/>
      <c r="I25" s="25"/>
      <c r="J25" s="25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</row>
    <row r="26" spans="1:39" x14ac:dyDescent="0.4">
      <c r="A26" s="248" t="s">
        <v>121</v>
      </c>
      <c r="B26" s="248"/>
      <c r="C26" s="248"/>
      <c r="D26" s="248"/>
      <c r="E26" s="248"/>
      <c r="F26" s="248"/>
      <c r="G26" s="248"/>
      <c r="H26" s="248"/>
      <c r="I26" s="25"/>
      <c r="J26" s="25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</row>
    <row r="27" spans="1:39" x14ac:dyDescent="0.4">
      <c r="A27" s="257"/>
      <c r="B27" s="257"/>
      <c r="C27" s="257"/>
      <c r="D27" s="257"/>
      <c r="E27" s="257"/>
      <c r="F27" s="257"/>
      <c r="G27" s="257"/>
      <c r="H27" s="257"/>
      <c r="I27" s="25"/>
      <c r="J27" s="25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</row>
    <row r="28" spans="1:39" x14ac:dyDescent="0.4">
      <c r="A28" s="257"/>
      <c r="B28" s="257"/>
      <c r="C28" s="257"/>
      <c r="D28" s="257"/>
      <c r="E28" s="257"/>
      <c r="F28" s="257"/>
      <c r="G28" s="257"/>
      <c r="H28" s="257"/>
      <c r="I28" s="25"/>
      <c r="J28" s="25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</row>
    <row r="29" spans="1:39" x14ac:dyDescent="0.4">
      <c r="A29" s="257"/>
      <c r="B29" s="257"/>
      <c r="C29" s="257"/>
      <c r="D29" s="257"/>
      <c r="E29" s="257"/>
      <c r="F29" s="257"/>
      <c r="G29" s="257"/>
      <c r="H29" s="257"/>
      <c r="I29" s="25"/>
      <c r="J29" s="25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</row>
    <row r="30" spans="1:39" x14ac:dyDescent="0.4">
      <c r="A30" s="257"/>
      <c r="B30" s="257"/>
      <c r="C30" s="257"/>
      <c r="D30" s="257"/>
      <c r="E30" s="257"/>
      <c r="F30" s="257"/>
      <c r="G30" s="257"/>
      <c r="H30" s="257"/>
      <c r="I30" s="25"/>
      <c r="J30" s="25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</row>
    <row r="31" spans="1:39" ht="74.25" customHeight="1" x14ac:dyDescent="0.4">
      <c r="A31" s="258" t="s">
        <v>122</v>
      </c>
      <c r="B31" s="258"/>
      <c r="C31" s="258"/>
      <c r="D31" s="258"/>
      <c r="E31" s="258"/>
      <c r="F31" s="258"/>
      <c r="G31" s="258"/>
      <c r="H31" s="258"/>
      <c r="I31" s="25"/>
      <c r="J31" s="25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</row>
    <row r="32" spans="1:39" ht="53.25" customHeight="1" x14ac:dyDescent="0.4">
      <c r="A32" s="28" t="s">
        <v>154</v>
      </c>
      <c r="B32" s="255"/>
      <c r="C32" s="255"/>
      <c r="D32" s="255"/>
      <c r="E32" s="255"/>
      <c r="F32" s="255"/>
      <c r="G32" s="255"/>
      <c r="H32" s="255"/>
      <c r="I32" s="25"/>
      <c r="J32" s="25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</row>
    <row r="33" spans="1:39" ht="59.25" customHeight="1" x14ac:dyDescent="0.4">
      <c r="A33" s="28" t="s">
        <v>155</v>
      </c>
      <c r="B33" s="255"/>
      <c r="C33" s="255"/>
      <c r="D33" s="255"/>
      <c r="E33" s="255"/>
      <c r="F33" s="255"/>
      <c r="G33" s="255"/>
      <c r="H33" s="255"/>
      <c r="I33" s="25"/>
      <c r="J33" s="25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</row>
    <row r="34" spans="1:39" ht="39.75" customHeight="1" x14ac:dyDescent="0.4">
      <c r="A34" s="28" t="s">
        <v>156</v>
      </c>
      <c r="B34" s="255"/>
      <c r="C34" s="255"/>
      <c r="D34" s="255"/>
      <c r="E34" s="255"/>
      <c r="F34" s="255"/>
      <c r="G34" s="255"/>
      <c r="H34" s="255"/>
      <c r="I34" s="25"/>
      <c r="J34" s="25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</row>
    <row r="35" spans="1:39" ht="48.75" customHeight="1" x14ac:dyDescent="0.4">
      <c r="A35" s="28" t="s">
        <v>157</v>
      </c>
      <c r="B35" s="255"/>
      <c r="C35" s="255"/>
      <c r="D35" s="255"/>
      <c r="E35" s="255"/>
      <c r="F35" s="255"/>
      <c r="G35" s="255"/>
      <c r="H35" s="255"/>
      <c r="I35" s="25"/>
      <c r="J35" s="25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</row>
    <row r="36" spans="1:39" ht="39" customHeight="1" x14ac:dyDescent="0.4">
      <c r="A36" s="28" t="s">
        <v>158</v>
      </c>
      <c r="B36" s="255"/>
      <c r="C36" s="255"/>
      <c r="D36" s="255"/>
      <c r="E36" s="255"/>
      <c r="F36" s="255"/>
      <c r="G36" s="255"/>
      <c r="H36" s="255"/>
      <c r="I36" s="25"/>
      <c r="J36" s="25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</row>
    <row r="37" spans="1:39" x14ac:dyDescent="0.4">
      <c r="A37" s="248" t="s">
        <v>123</v>
      </c>
      <c r="B37" s="248"/>
      <c r="C37" s="248"/>
      <c r="D37" s="248"/>
      <c r="E37" s="248"/>
      <c r="F37" s="248"/>
      <c r="G37" s="248"/>
      <c r="H37" s="248"/>
      <c r="I37" s="25"/>
      <c r="J37" s="25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</row>
    <row r="38" spans="1:39" x14ac:dyDescent="0.4">
      <c r="A38" s="29" t="s">
        <v>159</v>
      </c>
      <c r="B38" s="251"/>
      <c r="C38" s="251"/>
      <c r="D38" s="251"/>
      <c r="E38" s="251"/>
      <c r="F38" s="251"/>
      <c r="G38" s="251"/>
      <c r="H38" s="251"/>
      <c r="I38" s="25"/>
      <c r="J38" s="25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</row>
    <row r="39" spans="1:39" ht="11.25" customHeight="1" x14ac:dyDescent="0.4">
      <c r="A39" s="32" t="s">
        <v>160</v>
      </c>
      <c r="B39" s="251"/>
      <c r="C39" s="251"/>
      <c r="D39" s="251"/>
      <c r="E39" s="251"/>
      <c r="F39" s="251"/>
      <c r="G39" s="251"/>
      <c r="H39" s="251"/>
      <c r="I39" s="25"/>
      <c r="J39" s="25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</row>
    <row r="40" spans="1:39" ht="15" customHeight="1" x14ac:dyDescent="0.4">
      <c r="A40" s="32" t="s">
        <v>161</v>
      </c>
      <c r="B40" s="250"/>
      <c r="C40" s="250"/>
      <c r="D40" s="250"/>
      <c r="E40" s="250"/>
      <c r="F40" s="250"/>
      <c r="G40" s="250"/>
      <c r="H40" s="250"/>
      <c r="I40" s="25"/>
      <c r="J40" s="25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</row>
    <row r="41" spans="1:39" ht="15" customHeight="1" x14ac:dyDescent="0.4">
      <c r="A41" s="32" t="s">
        <v>145</v>
      </c>
      <c r="B41" s="250"/>
      <c r="C41" s="250"/>
      <c r="D41" s="250"/>
      <c r="E41" s="250"/>
      <c r="F41" s="250"/>
      <c r="G41" s="250"/>
      <c r="H41" s="250"/>
      <c r="I41" s="25"/>
      <c r="J41" s="25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</row>
    <row r="42" spans="1:39" ht="47.25" customHeight="1" x14ac:dyDescent="0.4">
      <c r="A42" s="252" t="s">
        <v>124</v>
      </c>
      <c r="B42" s="253"/>
      <c r="C42" s="253"/>
      <c r="D42" s="253"/>
      <c r="E42" s="253"/>
      <c r="F42" s="253"/>
      <c r="G42" s="253"/>
      <c r="H42" s="253"/>
      <c r="I42" s="25"/>
      <c r="J42" s="25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</row>
    <row r="43" spans="1:39" x14ac:dyDescent="0.4">
      <c r="A43" s="254"/>
      <c r="B43" s="254"/>
      <c r="C43" s="254"/>
      <c r="D43" s="254"/>
      <c r="E43" s="254"/>
      <c r="F43" s="254"/>
      <c r="G43" s="254"/>
      <c r="H43" s="254"/>
      <c r="I43" s="25"/>
      <c r="J43" s="25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</row>
    <row r="44" spans="1:39" x14ac:dyDescent="0.4">
      <c r="A44" s="254"/>
      <c r="B44" s="254"/>
      <c r="C44" s="254"/>
      <c r="D44" s="254"/>
      <c r="E44" s="254"/>
      <c r="F44" s="254"/>
      <c r="G44" s="254"/>
      <c r="H44" s="254"/>
      <c r="I44" s="25"/>
      <c r="J44" s="25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</row>
    <row r="45" spans="1:39" x14ac:dyDescent="0.4">
      <c r="A45" s="254"/>
      <c r="B45" s="254"/>
      <c r="C45" s="254"/>
      <c r="D45" s="254"/>
      <c r="E45" s="254"/>
      <c r="F45" s="254"/>
      <c r="G45" s="254"/>
      <c r="H45" s="254"/>
      <c r="I45" s="25"/>
      <c r="J45" s="25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</row>
    <row r="46" spans="1:39" x14ac:dyDescent="0.4">
      <c r="A46" s="254"/>
      <c r="B46" s="254"/>
      <c r="C46" s="254"/>
      <c r="D46" s="254"/>
      <c r="E46" s="254"/>
      <c r="F46" s="254"/>
      <c r="G46" s="254"/>
      <c r="H46" s="254"/>
      <c r="I46" s="25"/>
      <c r="J46" s="25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</row>
    <row r="47" spans="1:39" x14ac:dyDescent="0.4">
      <c r="A47" s="248" t="s">
        <v>162</v>
      </c>
      <c r="B47" s="248"/>
      <c r="C47" s="248"/>
      <c r="D47" s="248"/>
      <c r="E47" s="248"/>
      <c r="F47" s="248"/>
      <c r="G47" s="248"/>
      <c r="H47" s="248"/>
      <c r="I47" s="25"/>
      <c r="J47" s="25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</row>
    <row r="48" spans="1:39" x14ac:dyDescent="0.4">
      <c r="A48" s="32" t="s">
        <v>149</v>
      </c>
      <c r="B48" s="251" t="s">
        <v>163</v>
      </c>
      <c r="C48" s="251"/>
      <c r="D48" s="32" t="s">
        <v>164</v>
      </c>
      <c r="E48" s="251" t="s">
        <v>165</v>
      </c>
      <c r="F48" s="251"/>
      <c r="G48" s="251" t="s">
        <v>145</v>
      </c>
      <c r="H48" s="251"/>
      <c r="I48" s="25"/>
      <c r="J48" s="25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</row>
    <row r="49" spans="1:39" x14ac:dyDescent="0.4">
      <c r="A49" s="32" t="s">
        <v>55</v>
      </c>
      <c r="B49" s="250"/>
      <c r="C49" s="250"/>
      <c r="D49" s="31"/>
      <c r="E49" s="250"/>
      <c r="F49" s="250"/>
      <c r="G49" s="250"/>
      <c r="H49" s="250"/>
      <c r="I49" s="25"/>
      <c r="J49" s="25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</row>
    <row r="50" spans="1:39" x14ac:dyDescent="0.4">
      <c r="A50" s="32" t="s">
        <v>59</v>
      </c>
      <c r="B50" s="250"/>
      <c r="C50" s="250"/>
      <c r="D50" s="31"/>
      <c r="E50" s="250"/>
      <c r="F50" s="250"/>
      <c r="G50" s="250"/>
      <c r="H50" s="250"/>
      <c r="I50" s="25"/>
      <c r="J50" s="25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</row>
    <row r="51" spans="1:39" x14ac:dyDescent="0.4">
      <c r="A51" s="32" t="s">
        <v>60</v>
      </c>
      <c r="B51" s="250"/>
      <c r="C51" s="250"/>
      <c r="D51" s="31"/>
      <c r="E51" s="250"/>
      <c r="F51" s="250"/>
      <c r="G51" s="250"/>
      <c r="H51" s="250"/>
      <c r="I51" s="25"/>
      <c r="J51" s="25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</row>
    <row r="52" spans="1:39" x14ac:dyDescent="0.4">
      <c r="A52" s="248" t="s">
        <v>126</v>
      </c>
      <c r="B52" s="248"/>
      <c r="C52" s="248"/>
      <c r="D52" s="248"/>
      <c r="E52" s="248"/>
      <c r="F52" s="248"/>
      <c r="G52" s="248"/>
      <c r="H52" s="248"/>
      <c r="I52" s="25"/>
      <c r="J52" s="25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</row>
    <row r="53" spans="1:39" x14ac:dyDescent="0.4">
      <c r="A53" s="249"/>
      <c r="B53" s="249"/>
      <c r="C53" s="249"/>
      <c r="D53" s="249"/>
      <c r="E53" s="249"/>
      <c r="F53" s="249"/>
      <c r="G53" s="249"/>
      <c r="H53" s="249"/>
      <c r="I53" s="25"/>
      <c r="J53" s="25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</row>
    <row r="54" spans="1:39" x14ac:dyDescent="0.4">
      <c r="A54" s="249"/>
      <c r="B54" s="249"/>
      <c r="C54" s="249"/>
      <c r="D54" s="249"/>
      <c r="E54" s="249"/>
      <c r="F54" s="249"/>
      <c r="G54" s="249"/>
      <c r="H54" s="249"/>
      <c r="I54" s="25"/>
      <c r="J54" s="25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</row>
    <row r="55" spans="1:39" x14ac:dyDescent="0.4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</row>
    <row r="56" spans="1:39" x14ac:dyDescent="0.4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</row>
    <row r="57" spans="1:39" x14ac:dyDescent="0.4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</row>
    <row r="58" spans="1:39" x14ac:dyDescent="0.4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</row>
    <row r="59" spans="1:39" x14ac:dyDescent="0.4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</row>
    <row r="60" spans="1:39" x14ac:dyDescent="0.4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</row>
    <row r="61" spans="1:39" x14ac:dyDescent="0.4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</row>
    <row r="62" spans="1:39" x14ac:dyDescent="0.4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</row>
    <row r="63" spans="1:39" x14ac:dyDescent="0.4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</row>
    <row r="64" spans="1:39" x14ac:dyDescent="0.4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</row>
    <row r="65" spans="1:39" x14ac:dyDescent="0.4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</row>
    <row r="66" spans="1:39" x14ac:dyDescent="0.4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</row>
    <row r="67" spans="1:39" x14ac:dyDescent="0.4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</row>
    <row r="68" spans="1:39" x14ac:dyDescent="0.4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</row>
    <row r="69" spans="1:39" x14ac:dyDescent="0.4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</row>
    <row r="70" spans="1:39" x14ac:dyDescent="0.4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</row>
    <row r="71" spans="1:39" x14ac:dyDescent="0.4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</row>
    <row r="72" spans="1:39" x14ac:dyDescent="0.4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</row>
    <row r="73" spans="1:39" x14ac:dyDescent="0.4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</row>
    <row r="74" spans="1:39" x14ac:dyDescent="0.4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</row>
    <row r="75" spans="1:39" x14ac:dyDescent="0.4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</row>
    <row r="76" spans="1:39" x14ac:dyDescent="0.4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</row>
    <row r="77" spans="1:39" x14ac:dyDescent="0.4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</row>
    <row r="78" spans="1:39" x14ac:dyDescent="0.4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</row>
    <row r="79" spans="1:39" x14ac:dyDescent="0.4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</row>
    <row r="80" spans="1:39" x14ac:dyDescent="0.4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</row>
    <row r="81" spans="1:39" x14ac:dyDescent="0.4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82"/>
      <c r="AL81" s="82"/>
      <c r="AM81" s="82"/>
    </row>
    <row r="82" spans="1:39" x14ac:dyDescent="0.4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  <c r="AJ82" s="82"/>
      <c r="AK82" s="82"/>
      <c r="AL82" s="82"/>
      <c r="AM82" s="82"/>
    </row>
    <row r="83" spans="1:39" x14ac:dyDescent="0.4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</row>
    <row r="84" spans="1:39" x14ac:dyDescent="0.4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</row>
    <row r="85" spans="1:39" x14ac:dyDescent="0.4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</row>
    <row r="86" spans="1:39" x14ac:dyDescent="0.4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</row>
    <row r="87" spans="1:39" x14ac:dyDescent="0.4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</row>
    <row r="88" spans="1:39" x14ac:dyDescent="0.4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</row>
    <row r="89" spans="1:39" x14ac:dyDescent="0.4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</row>
    <row r="90" spans="1:39" x14ac:dyDescent="0.4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</row>
    <row r="91" spans="1:39" x14ac:dyDescent="0.4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</row>
    <row r="92" spans="1:39" x14ac:dyDescent="0.4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</row>
    <row r="93" spans="1:39" x14ac:dyDescent="0.4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  <c r="AF93" s="82"/>
      <c r="AG93" s="82"/>
      <c r="AH93" s="82"/>
      <c r="AI93" s="82"/>
      <c r="AJ93" s="82"/>
      <c r="AK93" s="82"/>
      <c r="AL93" s="82"/>
      <c r="AM93" s="82"/>
    </row>
    <row r="94" spans="1:39" x14ac:dyDescent="0.4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</row>
    <row r="95" spans="1:39" x14ac:dyDescent="0.4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</row>
    <row r="96" spans="1:39" x14ac:dyDescent="0.4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</row>
    <row r="97" spans="1:39" x14ac:dyDescent="0.4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82"/>
      <c r="AH97" s="82"/>
      <c r="AI97" s="82"/>
      <c r="AJ97" s="82"/>
      <c r="AK97" s="82"/>
      <c r="AL97" s="82"/>
      <c r="AM97" s="82"/>
    </row>
    <row r="98" spans="1:39" x14ac:dyDescent="0.4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</row>
    <row r="99" spans="1:39" x14ac:dyDescent="0.4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</row>
    <row r="100" spans="1:39" x14ac:dyDescent="0.4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  <c r="AI100" s="82"/>
      <c r="AJ100" s="82"/>
      <c r="AK100" s="82"/>
      <c r="AL100" s="82"/>
      <c r="AM100" s="82"/>
    </row>
    <row r="101" spans="1:39" x14ac:dyDescent="0.4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</row>
    <row r="102" spans="1:39" x14ac:dyDescent="0.4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</row>
    <row r="103" spans="1:39" x14ac:dyDescent="0.4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</row>
    <row r="104" spans="1:39" x14ac:dyDescent="0.4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</row>
    <row r="105" spans="1:39" x14ac:dyDescent="0.4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</row>
    <row r="106" spans="1:39" x14ac:dyDescent="0.4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</row>
    <row r="107" spans="1:39" x14ac:dyDescent="0.4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</row>
    <row r="108" spans="1:39" x14ac:dyDescent="0.4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</row>
    <row r="109" spans="1:39" x14ac:dyDescent="0.4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</row>
    <row r="110" spans="1:39" x14ac:dyDescent="0.4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82"/>
    </row>
    <row r="111" spans="1:39" x14ac:dyDescent="0.4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</row>
    <row r="112" spans="1:39" x14ac:dyDescent="0.4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</row>
    <row r="113" spans="1:39" x14ac:dyDescent="0.4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</row>
    <row r="114" spans="1:39" x14ac:dyDescent="0.4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</row>
    <row r="115" spans="1:39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</row>
    <row r="116" spans="1:39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</row>
    <row r="117" spans="1:39" x14ac:dyDescent="0.4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</row>
    <row r="118" spans="1:39" x14ac:dyDescent="0.4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</row>
    <row r="119" spans="1:39" x14ac:dyDescent="0.4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</row>
    <row r="120" spans="1:39" x14ac:dyDescent="0.4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</row>
    <row r="121" spans="1:39" x14ac:dyDescent="0.4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</row>
    <row r="122" spans="1:39" x14ac:dyDescent="0.4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</row>
    <row r="123" spans="1:39" x14ac:dyDescent="0.4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82"/>
    </row>
    <row r="124" spans="1:39" x14ac:dyDescent="0.4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</row>
    <row r="125" spans="1:39" x14ac:dyDescent="0.4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82"/>
    </row>
    <row r="126" spans="1:39" x14ac:dyDescent="0.4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</row>
    <row r="127" spans="1:39" x14ac:dyDescent="0.4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</row>
    <row r="128" spans="1:39" x14ac:dyDescent="0.4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</row>
    <row r="129" spans="1:39" x14ac:dyDescent="0.4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</row>
    <row r="130" spans="1:39" x14ac:dyDescent="0.4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</row>
    <row r="131" spans="1:39" x14ac:dyDescent="0.4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</row>
    <row r="132" spans="1:39" x14ac:dyDescent="0.4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</row>
    <row r="133" spans="1:39" x14ac:dyDescent="0.4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</row>
    <row r="134" spans="1:39" x14ac:dyDescent="0.4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</row>
    <row r="135" spans="1:39" x14ac:dyDescent="0.4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</row>
    <row r="136" spans="1:39" x14ac:dyDescent="0.4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</row>
    <row r="137" spans="1:39" x14ac:dyDescent="0.4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</row>
    <row r="138" spans="1:39" x14ac:dyDescent="0.4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</row>
    <row r="139" spans="1:39" x14ac:dyDescent="0.4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</row>
    <row r="140" spans="1:39" x14ac:dyDescent="0.4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  <c r="AJ140" s="82"/>
      <c r="AK140" s="82"/>
      <c r="AL140" s="82"/>
      <c r="AM140" s="82"/>
    </row>
    <row r="141" spans="1:39" x14ac:dyDescent="0.4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</row>
    <row r="142" spans="1:39" x14ac:dyDescent="0.4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  <c r="AL142" s="82"/>
      <c r="AM142" s="82"/>
    </row>
    <row r="143" spans="1:39" x14ac:dyDescent="0.4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  <c r="AF143" s="82"/>
      <c r="AG143" s="82"/>
      <c r="AH143" s="82"/>
      <c r="AI143" s="82"/>
      <c r="AJ143" s="82"/>
      <c r="AK143" s="82"/>
      <c r="AL143" s="82"/>
      <c r="AM143" s="82"/>
    </row>
    <row r="144" spans="1:39" x14ac:dyDescent="0.4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82"/>
      <c r="AK144" s="82"/>
      <c r="AL144" s="82"/>
      <c r="AM144" s="82"/>
    </row>
    <row r="145" spans="1:39" x14ac:dyDescent="0.4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  <c r="AJ145" s="82"/>
      <c r="AK145" s="82"/>
      <c r="AL145" s="82"/>
      <c r="AM145" s="82"/>
    </row>
    <row r="146" spans="1:39" x14ac:dyDescent="0.4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82"/>
    </row>
    <row r="147" spans="1:39" x14ac:dyDescent="0.4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  <c r="AF147" s="82"/>
      <c r="AG147" s="82"/>
      <c r="AH147" s="82"/>
      <c r="AI147" s="82"/>
      <c r="AJ147" s="82"/>
      <c r="AK147" s="82"/>
      <c r="AL147" s="82"/>
      <c r="AM147" s="82"/>
    </row>
    <row r="148" spans="1:39" x14ac:dyDescent="0.4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</row>
    <row r="149" spans="1:39" x14ac:dyDescent="0.4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</row>
    <row r="150" spans="1:39" x14ac:dyDescent="0.4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</row>
    <row r="151" spans="1:39" x14ac:dyDescent="0.4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</row>
    <row r="152" spans="1:39" x14ac:dyDescent="0.4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</row>
    <row r="153" spans="1:39" x14ac:dyDescent="0.4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</row>
    <row r="154" spans="1:39" x14ac:dyDescent="0.4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</row>
    <row r="155" spans="1:39" x14ac:dyDescent="0.4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</row>
    <row r="156" spans="1:39" x14ac:dyDescent="0.4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</row>
    <row r="157" spans="1:39" x14ac:dyDescent="0.4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</row>
    <row r="158" spans="1:39" x14ac:dyDescent="0.4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</row>
    <row r="159" spans="1:39" x14ac:dyDescent="0.4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</row>
    <row r="160" spans="1:39" x14ac:dyDescent="0.4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</row>
    <row r="161" spans="1:39" x14ac:dyDescent="0.4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</row>
    <row r="162" spans="1:39" x14ac:dyDescent="0.4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</row>
    <row r="163" spans="1:39" x14ac:dyDescent="0.4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</row>
    <row r="164" spans="1:39" x14ac:dyDescent="0.4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</row>
    <row r="165" spans="1:39" x14ac:dyDescent="0.4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</row>
    <row r="166" spans="1:39" x14ac:dyDescent="0.4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</row>
    <row r="167" spans="1:39" x14ac:dyDescent="0.4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</row>
    <row r="168" spans="1:39" x14ac:dyDescent="0.4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</row>
    <row r="169" spans="1:39" x14ac:dyDescent="0.4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</row>
    <row r="170" spans="1:39" x14ac:dyDescent="0.4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</row>
    <row r="171" spans="1:39" x14ac:dyDescent="0.4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</row>
    <row r="172" spans="1:39" x14ac:dyDescent="0.4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</row>
    <row r="173" spans="1:39" x14ac:dyDescent="0.4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</row>
    <row r="174" spans="1:39" x14ac:dyDescent="0.4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</row>
    <row r="175" spans="1:39" x14ac:dyDescent="0.4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</row>
    <row r="176" spans="1:39" x14ac:dyDescent="0.4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</row>
    <row r="177" spans="1:39" x14ac:dyDescent="0.4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</row>
    <row r="178" spans="1:39" x14ac:dyDescent="0.4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</row>
    <row r="179" spans="1:39" x14ac:dyDescent="0.4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</row>
    <row r="180" spans="1:39" x14ac:dyDescent="0.4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</row>
    <row r="181" spans="1:39" x14ac:dyDescent="0.4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</row>
    <row r="182" spans="1:39" x14ac:dyDescent="0.4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</row>
    <row r="183" spans="1:39" x14ac:dyDescent="0.4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</row>
    <row r="184" spans="1:39" x14ac:dyDescent="0.4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</row>
    <row r="185" spans="1:39" x14ac:dyDescent="0.4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</row>
    <row r="186" spans="1:39" x14ac:dyDescent="0.4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</row>
    <row r="187" spans="1:39" x14ac:dyDescent="0.4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</row>
    <row r="188" spans="1:39" x14ac:dyDescent="0.4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</row>
    <row r="189" spans="1:39" x14ac:dyDescent="0.4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82"/>
    </row>
    <row r="190" spans="1:39" x14ac:dyDescent="0.4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  <c r="AK190" s="82"/>
      <c r="AL190" s="82"/>
      <c r="AM190" s="82"/>
    </row>
    <row r="191" spans="1:39" x14ac:dyDescent="0.4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</row>
    <row r="192" spans="1:39" x14ac:dyDescent="0.4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</row>
    <row r="193" spans="1:39" x14ac:dyDescent="0.4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</row>
    <row r="194" spans="1:39" x14ac:dyDescent="0.4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  <c r="AF194" s="82"/>
      <c r="AG194" s="82"/>
      <c r="AH194" s="82"/>
      <c r="AI194" s="82"/>
      <c r="AJ194" s="82"/>
      <c r="AK194" s="82"/>
      <c r="AL194" s="82"/>
      <c r="AM194" s="82"/>
    </row>
    <row r="195" spans="1:39" x14ac:dyDescent="0.4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  <c r="AF195" s="82"/>
      <c r="AG195" s="82"/>
      <c r="AH195" s="82"/>
      <c r="AI195" s="82"/>
      <c r="AJ195" s="82"/>
      <c r="AK195" s="82"/>
      <c r="AL195" s="82"/>
      <c r="AM195" s="82"/>
    </row>
    <row r="196" spans="1:39" x14ac:dyDescent="0.4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</row>
    <row r="197" spans="1:39" x14ac:dyDescent="0.4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  <c r="AF197" s="82"/>
      <c r="AG197" s="82"/>
      <c r="AH197" s="82"/>
      <c r="AI197" s="82"/>
      <c r="AJ197" s="82"/>
      <c r="AK197" s="82"/>
      <c r="AL197" s="82"/>
      <c r="AM197" s="82"/>
    </row>
    <row r="198" spans="1:39" x14ac:dyDescent="0.4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</row>
    <row r="199" spans="1:39" x14ac:dyDescent="0.4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/>
      <c r="AG199" s="82"/>
      <c r="AH199" s="82"/>
      <c r="AI199" s="82"/>
      <c r="AJ199" s="82"/>
      <c r="AK199" s="82"/>
      <c r="AL199" s="82"/>
      <c r="AM199" s="82"/>
    </row>
    <row r="200" spans="1:39" x14ac:dyDescent="0.4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</row>
    <row r="201" spans="1:39" x14ac:dyDescent="0.4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</row>
    <row r="202" spans="1:39" x14ac:dyDescent="0.4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</row>
    <row r="203" spans="1:39" x14ac:dyDescent="0.4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</row>
    <row r="204" spans="1:39" x14ac:dyDescent="0.4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</row>
  </sheetData>
  <sheetProtection algorithmName="SHA-512" hashValue="93PX2sFz1vuYYcLXuebZT/66qUNLIu0vktWZ06rlS2dcE06rFD+SKoVMvX+NZ1cRp5nah2vVuT4Jrb0CtnX1pg==" saltValue="/EMKoieFb5Rb5Un8XfoNOQ==" spinCount="100000" sheet="1" objects="1" scenarios="1"/>
  <mergeCells count="59">
    <mergeCell ref="A8:B8"/>
    <mergeCell ref="C8:D8"/>
    <mergeCell ref="A1:J1"/>
    <mergeCell ref="A2:H2"/>
    <mergeCell ref="A3:B3"/>
    <mergeCell ref="C3:D3"/>
    <mergeCell ref="A4:B4"/>
    <mergeCell ref="C4:D4"/>
    <mergeCell ref="A5:H5"/>
    <mergeCell ref="A6:B6"/>
    <mergeCell ref="C6:D6"/>
    <mergeCell ref="A7:B7"/>
    <mergeCell ref="C7:D7"/>
    <mergeCell ref="A15:H17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H14"/>
    <mergeCell ref="B36:H36"/>
    <mergeCell ref="A18:H18"/>
    <mergeCell ref="A19:H19"/>
    <mergeCell ref="A20:H20"/>
    <mergeCell ref="A21:H25"/>
    <mergeCell ref="A26:H26"/>
    <mergeCell ref="A27:H30"/>
    <mergeCell ref="A31:H31"/>
    <mergeCell ref="B32:H32"/>
    <mergeCell ref="B33:H33"/>
    <mergeCell ref="B34:H34"/>
    <mergeCell ref="B35:H35"/>
    <mergeCell ref="B49:C49"/>
    <mergeCell ref="E49:F49"/>
    <mergeCell ref="G49:H49"/>
    <mergeCell ref="A37:H37"/>
    <mergeCell ref="B38:H38"/>
    <mergeCell ref="B39:H39"/>
    <mergeCell ref="B40:H40"/>
    <mergeCell ref="B41:H41"/>
    <mergeCell ref="A42:H42"/>
    <mergeCell ref="A43:H46"/>
    <mergeCell ref="A47:H47"/>
    <mergeCell ref="B48:C48"/>
    <mergeCell ref="E48:F48"/>
    <mergeCell ref="G48:H48"/>
    <mergeCell ref="A52:H52"/>
    <mergeCell ref="A53:H54"/>
    <mergeCell ref="B50:C50"/>
    <mergeCell ref="E50:F50"/>
    <mergeCell ref="G50:H50"/>
    <mergeCell ref="B51:C51"/>
    <mergeCell ref="E51:F51"/>
    <mergeCell ref="G51:H51"/>
  </mergeCells>
  <conditionalFormatting sqref="A7:H13">
    <cfRule type="cellIs" dxfId="1" priority="2" operator="equal">
      <formula>0</formula>
    </cfRule>
  </conditionalFormatting>
  <conditionalFormatting sqref="A4:H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Labels</vt:lpstr>
      <vt:lpstr>A. Opći podaci</vt:lpstr>
      <vt:lpstr>B. Podaci za evaluaciju</vt:lpstr>
      <vt:lpstr>C. Ekvivalent realizacije </vt:lpstr>
      <vt:lpstr>D. Plan rada</vt:lpstr>
      <vt:lpstr>E. Financijski plan</vt:lpstr>
      <vt:lpstr>F. Izvješće</vt:lpstr>
      <vt:lpstr>ACRO</vt:lpstr>
      <vt:lpstr>biot_kat</vt:lpstr>
      <vt:lpstr>fakulteti</vt:lpstr>
      <vt:lpstr>kattr</vt:lpstr>
      <vt:lpstr>kvartile</vt:lpstr>
      <vt:lpstr>neda</vt:lpstr>
      <vt:lpstr>Podrucje</vt:lpstr>
      <vt:lpstr>'A. Opći podaci'!Print_Area</vt:lpstr>
      <vt:lpstr>'D. Plan rada'!Print_Area</vt:lpstr>
      <vt:lpstr>'E. Financijski plan'!Print_Area</vt:lpstr>
      <vt:lpstr>projekti</vt:lpstr>
      <vt:lpstr>vpp_tip</vt:lpstr>
      <vt:lpstr>vrsta_p</vt:lpstr>
      <vt:lpstr>vtp_kat</vt:lpstr>
      <vt:lpstr>zvanja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</dc:creator>
  <cp:lastModifiedBy>Admin</cp:lastModifiedBy>
  <cp:lastPrinted>2018-06-06T07:30:57Z</cp:lastPrinted>
  <dcterms:created xsi:type="dcterms:W3CDTF">2014-06-03T10:44:15Z</dcterms:created>
  <dcterms:modified xsi:type="dcterms:W3CDTF">2026-02-05T10:15:51Z</dcterms:modified>
</cp:coreProperties>
</file>