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\2024\"/>
    </mc:Choice>
  </mc:AlternateContent>
  <bookViews>
    <workbookView xWindow="0" yWindow="0" windowWidth="28800" windowHeight="11730" tabRatio="842" firstSheet="1" activeTab="1"/>
  </bookViews>
  <sheets>
    <sheet name="Labels" sheetId="3" state="hidden" r:id="rId1"/>
    <sheet name="A. Opći podaci" sheetId="1" r:id="rId2"/>
    <sheet name="B. Voditelj i publikacije" sheetId="18" r:id="rId3"/>
    <sheet name="C. Plan rada" sheetId="24" r:id="rId4"/>
    <sheet name="D. Financijski plan" sheetId="16" r:id="rId5"/>
    <sheet name="E. Ostali izvori financiranja" sheetId="21" r:id="rId6"/>
    <sheet name="F. Evidencija troškova" sheetId="22" r:id="rId7"/>
    <sheet name="G. Izvješće" sheetId="25" r:id="rId8"/>
  </sheets>
  <externalReferences>
    <externalReference r:id="rId9"/>
    <externalReference r:id="rId10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cfkzif">[1]Labels!$M$2:$M$4</definedName>
    <definedName name="etw">[1]Labels!$K$2:$K$25</definedName>
    <definedName name="fakulteti">Labels!$A$2:$A$15</definedName>
    <definedName name="fhyfdh">[1]Labels!$P$2:$P$7</definedName>
    <definedName name="kattr" localSheetId="3">[2]Labels!$H$2:$H$5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3">[2]Labels!$P$2:$P$7</definedName>
    <definedName name="Podrucje" localSheetId="7">[2]Labels!$P$2:$P$7</definedName>
    <definedName name="Podrucje">Labels!$P$2:$P$7</definedName>
    <definedName name="_xlnm.Print_Area" localSheetId="1">'A. Opći podaci'!$A$1:$M$43</definedName>
    <definedName name="_xlnm.Print_Area" localSheetId="2">'B. Voditelj i publikacije'!$A$1:$M$24</definedName>
    <definedName name="_xlnm.Print_Area" localSheetId="3">'C. Plan rada'!$A$1:$M$51</definedName>
    <definedName name="_xlnm.Print_Area" localSheetId="4">'D. Financijski plan'!$A$1:$F$46</definedName>
    <definedName name="_xlnm.Print_Area" localSheetId="5">'E. Ostali izvori financiranja'!$A$1:$J$49</definedName>
    <definedName name="projekti" localSheetId="3">[2]Labels!$M$2:$M$4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3">[2]Labels!$K$2:$K$25</definedName>
    <definedName name="zvanja" localSheetId="7">[2]Labels!$K$2:$K$25</definedName>
    <definedName name="zvanja">Labels!$K$2:$K$30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5" l="1"/>
  <c r="G13" i="25"/>
  <c r="F13" i="25"/>
  <c r="E13" i="25"/>
  <c r="C13" i="25"/>
  <c r="A13" i="25"/>
  <c r="H12" i="25"/>
  <c r="G12" i="25"/>
  <c r="F12" i="25"/>
  <c r="E12" i="25"/>
  <c r="C12" i="25"/>
  <c r="A12" i="25"/>
  <c r="H11" i="25"/>
  <c r="G11" i="25"/>
  <c r="F11" i="25"/>
  <c r="E11" i="25"/>
  <c r="C11" i="25"/>
  <c r="A11" i="25"/>
  <c r="H10" i="25"/>
  <c r="G10" i="25"/>
  <c r="F10" i="25"/>
  <c r="E10" i="25"/>
  <c r="C10" i="25"/>
  <c r="A10" i="25"/>
  <c r="H9" i="25"/>
  <c r="G9" i="25"/>
  <c r="F9" i="25"/>
  <c r="E9" i="25"/>
  <c r="C9" i="25"/>
  <c r="A9" i="25"/>
  <c r="H8" i="25"/>
  <c r="G8" i="25"/>
  <c r="F8" i="25"/>
  <c r="E8" i="25"/>
  <c r="C8" i="25"/>
  <c r="A8" i="25"/>
  <c r="H7" i="25"/>
  <c r="G7" i="25"/>
  <c r="F7" i="25"/>
  <c r="E7" i="25"/>
  <c r="C7" i="25"/>
  <c r="A7" i="25"/>
  <c r="H4" i="25"/>
  <c r="G4" i="25"/>
  <c r="F4" i="25"/>
  <c r="E4" i="25"/>
  <c r="C4" i="25"/>
  <c r="A4" i="25"/>
  <c r="AA36" i="24"/>
  <c r="L17" i="18" l="1"/>
  <c r="L18" i="18"/>
  <c r="L19" i="18"/>
  <c r="L20" i="18"/>
  <c r="L21" i="18"/>
  <c r="L22" i="18"/>
  <c r="L23" i="18"/>
  <c r="L24" i="18"/>
  <c r="L25" i="18"/>
  <c r="L16" i="18"/>
  <c r="L3" i="18"/>
  <c r="L4" i="18"/>
  <c r="L5" i="18"/>
  <c r="L6" i="18"/>
  <c r="L7" i="18"/>
  <c r="L8" i="18"/>
  <c r="L9" i="18"/>
  <c r="L10" i="18"/>
  <c r="L11" i="18"/>
  <c r="L12" i="18"/>
  <c r="L13" i="18" l="1"/>
  <c r="O12" i="18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<sst xmlns="http://schemas.openxmlformats.org/spreadsheetml/2006/main" count="420" uniqueCount="233">
  <si>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</si>
  <si>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</si>
  <si>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</si>
  <si>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</si>
  <si>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</si>
  <si>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</si>
  <si>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</si>
  <si>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</si>
  <si>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</si>
  <si>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</si>
  <si>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</si>
  <si>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</si>
  <si>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</si>
  <si>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</si>
  <si>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</si>
  <si>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</si>
  <si>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</si>
  <si>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</si>
  <si>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</si>
  <si>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</si>
  <si>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</si>
  <si>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</si>
  <si>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</si>
  <si>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</si>
  <si>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</si>
  <si>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</si>
  <si>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</si>
  <si>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</si>
  <si>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</si>
  <si>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</si>
  <si>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</si>
  <si>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</si>
  <si>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</si>
  <si>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</si>
  <si>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</si>
  <si>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</si>
  <si>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</si>
  <si>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</si>
  <si>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</si>
  <si>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</si>
  <si>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</si>
  <si>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</si>
  <si>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</si>
  <si>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</si>
  <si>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</si>
  <si>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</si>
  <si>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</si>
  <si>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</si>
  <si>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</si>
  <si>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</si>
  <si>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</si>
  <si>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</si>
  <si>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</si>
  <si>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</si>
  <si>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</si>
  <si>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</si>
  <si>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</si>
  <si>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</si>
  <si>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</si>
  <si>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</si>
  <si>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</si>
  <si>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</si>
  <si>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</si>
  <si>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</si>
  <si>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</si>
  <si>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</si>
  <si>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</si>
  <si>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</si>
  <si>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</si>
  <si>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</si>
  <si>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</si>
  <si>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</si>
  <si>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</si>
  <si>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</si>
  <si>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</si>
  <si>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</si>
  <si>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</si>
  <si>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</si>
  <si>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</si>
  <si>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</si>
  <si>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</si>
  <si>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</si>
  <si>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</si>
  <si>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</si>
  <si>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</si>
  <si>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</si>
  <si>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</si>
  <si>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</si>
  <si>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</si>
  <si>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</si>
  <si>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</si>
  <si>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</si>
  <si>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</si>
  <si>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</si>
  <si>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</si>
  <si>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</si>
  <si>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</si>
  <si>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</si>
  <si>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</si>
  <si>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</si>
  <si>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</si>
  <si>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</si>
  <si>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</si>
  <si>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</si>
  <si>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</si>
  <si>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</si>
  <si>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</si>
  <si>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</si>
  <si>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</si>
  <si>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</si>
  <si>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</si>
  <si>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</si>
  <si>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</si>
  <si>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</si>
  <si>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</si>
  <si>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</si>
  <si>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</si>
  <si>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</si>
  <si>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</si>
  <si>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</si>
  <si>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</si>
  <si>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</si>
  <si>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</si>
  <si>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</si>
  <si>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</si>
  <si>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</si>
  <si>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</si>
  <si>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</si>
  <si>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</si>
  <si>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</si>
  <si>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</si>
  <si>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</si>
  <si>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</si>
  <si>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</si>
  <si>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</si>
  <si>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</si>
  <si>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</si>
  <si>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</si>
  <si>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</si>
  <si>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</si>
  <si>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</si>
  <si>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</si>
  <si>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</si>
  <si>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</si>
  <si>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</si>
  <si>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</si>
  <si>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</si>
  <si>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</si>
  <si>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</si>
  <si>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</si>
  <si>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</si>
  <si>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</si>
  <si>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</si>
  <si>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</si>
  <si>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</si>
  <si>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</si>
  <si>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</si>
  <si>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</si>
  <si>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</si>
  <si>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</si>
  <si>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</si>
  <si>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</si>
  <si>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</si>
  <si>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</si>
  <si>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</si>
  <si>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</si>
  <si>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</si>
  <si>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</si>
  <si>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</si>
  <si>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</si>
  <si>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</si>
  <si>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</si>
  <si>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</si>
  <si>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</si>
  <si>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</si>
  <si>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</si>
  <si>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</si>
  <si>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</si>
  <si>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</si>
  <si>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</si>
  <si>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</si>
  <si>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</si>
  <si>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</si>
  <si>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</si>
  <si>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Međunarodno relevantni radovi</t>
  </si>
  <si>
    <t>Nacionalno relevantni radovi</t>
  </si>
  <si>
    <t>Galerije</t>
  </si>
  <si>
    <t>Mediji</t>
  </si>
  <si>
    <t>Međunarodno</t>
  </si>
  <si>
    <t>Nacionalno</t>
  </si>
  <si>
    <t>Žirirani rad</t>
  </si>
  <si>
    <t>Otvoreni rad</t>
  </si>
  <si>
    <t>Naslov rada</t>
  </si>
  <si>
    <t>Godina izdanja</t>
  </si>
  <si>
    <t>Poveznica na rad</t>
  </si>
  <si>
    <t>Poveznica na rad (doi) BROJ</t>
  </si>
  <si>
    <t>Kategorija (međunarodni ili nacionalni)</t>
  </si>
  <si>
    <t>Umjetnički rad (žirirani / otvoreni)</t>
  </si>
  <si>
    <t>Dodatni bodovi</t>
  </si>
  <si>
    <t>Redni broj</t>
  </si>
  <si>
    <t>.</t>
  </si>
  <si>
    <t>10.</t>
  </si>
  <si>
    <t>Autor/i</t>
  </si>
  <si>
    <t>Dokaznica</t>
  </si>
  <si>
    <t>B.1. PODACI ZA EVALUACIJU VODITELJA (po potrebi raširiti redove)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</si>
  <si>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</si>
  <si>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</si>
  <si>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</si>
  <si>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</si>
  <si>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</si>
  <si>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</si>
  <si>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</si>
  <si>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</si>
  <si>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</si>
  <si>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</si>
  <si>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</si>
  <si>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</si>
  <si>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</si>
  <si>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</si>
  <si>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</si>
  <si>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GIG</t>
  </si>
  <si>
    <t>ZORA</t>
  </si>
  <si>
    <t>Đurđevac</t>
  </si>
  <si>
    <t>Trg svetog Jurja 1</t>
  </si>
  <si>
    <t>Odjel za geodeziju i geomatiku</t>
  </si>
  <si>
    <t>Odjel za računarstvo i informatiku</t>
  </si>
  <si>
    <t>Odjel za zaštitu okoliša, recikliranje i ambalažu</t>
  </si>
  <si>
    <t>Iznos u eurima</t>
  </si>
  <si>
    <t>POVEZNICA NA CroRIS</t>
  </si>
  <si>
    <t>Doktorand</t>
  </si>
  <si>
    <t>Odjel za fizioterapiju</t>
  </si>
  <si>
    <t>RINF</t>
  </si>
  <si>
    <t>PRIJAVA ZA POTPORU ZNANSTVENIM I UMJETNIČKIM ISTRAŽIVANJIMA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</si>
</sst>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kn-41A]_-;\-* #,##0.00\ [$kn-41A]_-;_-* &quot;-&quot;??\ [$kn-41A]_-;_-@_-"/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3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17" fillId="5" borderId="0" xfId="0" applyFont="1" applyFill="1" applyProtection="1"/>
    <xf numFmtId="0" fontId="0" fillId="5" borderId="0" xfId="0" applyFill="1" applyProtection="1"/>
    <xf numFmtId="0" fontId="0" fillId="2" borderId="0" xfId="0" applyFill="1"/>
    <xf numFmtId="0" fontId="0" fillId="2" borderId="1" xfId="0" applyFill="1" applyBorder="1" applyAlignment="1" applyProtection="1">
      <alignment horizontal="center" vertical="center"/>
    </xf>
    <xf numFmtId="0" fontId="19" fillId="5" borderId="0" xfId="0" applyFont="1" applyFill="1" applyProtection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  <xf numFmtId="0" fontId="19" fillId="5" borderId="0" xfId="0" applyFont="1" applyFill="1"/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 applyProtection="1"/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6" borderId="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</cellXfs>
  <cellStyles count="3">
    <cellStyle name="Hiperveza" xfId="2" builtinId="8"/>
    <cellStyle name="Normalno" xfId="0" builtinId="0"/>
    <cellStyle name="Postotak" xfId="1" builtinId="5"/>
  </cellStyles>
  <dxfs count="39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TEHNI&#268;KO%20PODRU&#268;J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  <sheetName val="C. Plan rada2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topLeftCell="B1" workbookViewId="0">
      <selection activeCell="E20" sqref="E20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3" t="s">
        <v>72</v>
      </c>
      <c r="H1" s="1" t="s">
        <v>8</v>
      </c>
      <c r="K1" s="22" t="s">
        <v>16</v>
      </c>
      <c r="M1" t="s">
        <v>93</v>
      </c>
      <c r="N1" s="19"/>
      <c r="P1" s="19" t="s">
        <v>24</v>
      </c>
      <c r="S1" s="19" t="s">
        <v>85</v>
      </c>
      <c r="U1" s="19" t="s">
        <v>41</v>
      </c>
      <c r="X1" s="19" t="s">
        <v>47</v>
      </c>
    </row>
    <row r="2" spans="1:24" x14ac:dyDescent="0.25">
      <c r="A2" s="109" t="s">
        <v>128</v>
      </c>
      <c r="B2" s="80">
        <v>59624928052</v>
      </c>
      <c r="C2" s="80" t="s">
        <v>117</v>
      </c>
      <c r="D2" s="25">
        <v>42000</v>
      </c>
      <c r="E2" s="25" t="s">
        <v>7</v>
      </c>
      <c r="F2" s="125" t="s">
        <v>120</v>
      </c>
      <c r="H2" s="2" t="s">
        <v>9</v>
      </c>
      <c r="J2" s="21" t="s">
        <v>13</v>
      </c>
      <c r="K2" t="s">
        <v>23</v>
      </c>
      <c r="M2" t="s">
        <v>94</v>
      </c>
      <c r="N2" s="19"/>
      <c r="P2" s="19" t="s">
        <v>37</v>
      </c>
      <c r="S2" s="19" t="s">
        <v>83</v>
      </c>
      <c r="T2">
        <v>5</v>
      </c>
      <c r="U2" s="19" t="s">
        <v>45</v>
      </c>
      <c r="X2" s="19" t="s">
        <v>48</v>
      </c>
    </row>
    <row r="3" spans="1:24" x14ac:dyDescent="0.25">
      <c r="A3" s="109" t="s">
        <v>166</v>
      </c>
      <c r="B3" s="80">
        <v>59624928052</v>
      </c>
      <c r="C3" s="80" t="s">
        <v>117</v>
      </c>
      <c r="D3" s="25">
        <v>42000</v>
      </c>
      <c r="E3" s="25" t="s">
        <v>7</v>
      </c>
      <c r="F3" s="126" t="s">
        <v>121</v>
      </c>
      <c r="H3" s="2" t="s">
        <v>75</v>
      </c>
      <c r="J3" s="21" t="s">
        <v>12</v>
      </c>
      <c r="K3" s="19" t="s">
        <v>73</v>
      </c>
      <c r="M3" t="s">
        <v>95</v>
      </c>
      <c r="N3" s="19"/>
      <c r="P3" s="19" t="s">
        <v>38</v>
      </c>
      <c r="S3" s="19" t="s">
        <v>42</v>
      </c>
      <c r="T3">
        <v>4</v>
      </c>
      <c r="U3" s="19" t="s">
        <v>42</v>
      </c>
      <c r="X3" s="19" t="s">
        <v>49</v>
      </c>
    </row>
    <row r="4" spans="1:24" x14ac:dyDescent="0.25">
      <c r="A4" s="109" t="s">
        <v>129</v>
      </c>
      <c r="B4" s="80">
        <v>59624928052</v>
      </c>
      <c r="C4" s="80" t="s">
        <v>117</v>
      </c>
      <c r="D4" s="25">
        <v>42000</v>
      </c>
      <c r="E4" s="25" t="s">
        <v>7</v>
      </c>
      <c r="F4" s="126" t="s">
        <v>122</v>
      </c>
      <c r="H4" s="2" t="s">
        <v>76</v>
      </c>
      <c r="K4" s="19" t="s">
        <v>17</v>
      </c>
      <c r="M4" t="s">
        <v>96</v>
      </c>
      <c r="P4" s="19" t="s">
        <v>39</v>
      </c>
      <c r="S4" s="19" t="s">
        <v>43</v>
      </c>
      <c r="T4">
        <v>3</v>
      </c>
      <c r="U4" s="19" t="s">
        <v>43</v>
      </c>
      <c r="X4" s="19" t="s">
        <v>50</v>
      </c>
    </row>
    <row r="5" spans="1:24" x14ac:dyDescent="0.25">
      <c r="A5" s="109" t="s">
        <v>130</v>
      </c>
      <c r="B5" s="80">
        <v>59624928052</v>
      </c>
      <c r="C5" s="80" t="s">
        <v>117</v>
      </c>
      <c r="D5" s="25">
        <v>42000</v>
      </c>
      <c r="E5" s="25" t="s">
        <v>7</v>
      </c>
      <c r="F5" s="126" t="s">
        <v>123</v>
      </c>
      <c r="H5" s="2" t="s">
        <v>77</v>
      </c>
      <c r="K5" s="19" t="s">
        <v>18</v>
      </c>
      <c r="P5" s="19" t="s">
        <v>135</v>
      </c>
      <c r="S5" t="s">
        <v>84</v>
      </c>
      <c r="T5">
        <v>2</v>
      </c>
      <c r="U5" s="19" t="s">
        <v>44</v>
      </c>
    </row>
    <row r="6" spans="1:24" x14ac:dyDescent="0.25">
      <c r="A6" s="109" t="s">
        <v>167</v>
      </c>
      <c r="B6" s="80">
        <v>59624928052</v>
      </c>
      <c r="C6" s="80" t="s">
        <v>117</v>
      </c>
      <c r="D6" s="25">
        <v>42000</v>
      </c>
      <c r="E6" s="25" t="s">
        <v>7</v>
      </c>
      <c r="F6" s="126" t="s">
        <v>170</v>
      </c>
      <c r="K6" s="19" t="s">
        <v>19</v>
      </c>
      <c r="P6" s="19" t="s">
        <v>136</v>
      </c>
      <c r="U6" s="19" t="s">
        <v>46</v>
      </c>
    </row>
    <row r="7" spans="1:24" s="19" customFormat="1" x14ac:dyDescent="0.25">
      <c r="A7" s="109" t="s">
        <v>133</v>
      </c>
      <c r="B7" s="80">
        <v>59624928052</v>
      </c>
      <c r="C7" s="80" t="s">
        <v>117</v>
      </c>
      <c r="D7" s="25">
        <v>42000</v>
      </c>
      <c r="E7" s="25" t="s">
        <v>7</v>
      </c>
      <c r="F7" s="126" t="s">
        <v>124</v>
      </c>
      <c r="K7" s="19" t="s">
        <v>20</v>
      </c>
      <c r="L7"/>
      <c r="P7" s="19" t="s">
        <v>161</v>
      </c>
    </row>
    <row r="8" spans="1:24" x14ac:dyDescent="0.25">
      <c r="A8" s="109" t="s">
        <v>162</v>
      </c>
      <c r="B8" s="80">
        <v>59624928052</v>
      </c>
      <c r="C8" s="25" t="s">
        <v>118</v>
      </c>
      <c r="D8" s="25">
        <v>48000</v>
      </c>
      <c r="E8" s="25" t="s">
        <v>119</v>
      </c>
      <c r="F8" s="126" t="s">
        <v>171</v>
      </c>
      <c r="K8" s="19" t="s">
        <v>22</v>
      </c>
      <c r="N8" s="19"/>
      <c r="P8" s="19"/>
    </row>
    <row r="9" spans="1:24" x14ac:dyDescent="0.25">
      <c r="A9" s="109" t="s">
        <v>163</v>
      </c>
      <c r="B9" s="80">
        <v>59624928052</v>
      </c>
      <c r="C9" s="25" t="s">
        <v>118</v>
      </c>
      <c r="D9" s="25">
        <v>48000</v>
      </c>
      <c r="E9" s="25" t="s">
        <v>119</v>
      </c>
      <c r="F9" s="126" t="s">
        <v>125</v>
      </c>
      <c r="K9" s="19" t="s">
        <v>21</v>
      </c>
      <c r="N9" s="19"/>
      <c r="P9" s="19"/>
    </row>
    <row r="10" spans="1:24" x14ac:dyDescent="0.25">
      <c r="A10" s="109" t="s">
        <v>230</v>
      </c>
      <c r="B10" s="80">
        <v>59624928052</v>
      </c>
      <c r="C10" s="80" t="s">
        <v>117</v>
      </c>
      <c r="D10" s="25">
        <v>42000</v>
      </c>
      <c r="E10" s="25" t="s">
        <v>7</v>
      </c>
      <c r="F10" s="126" t="s">
        <v>172</v>
      </c>
      <c r="K10" s="19" t="s">
        <v>25</v>
      </c>
      <c r="N10" s="19"/>
    </row>
    <row r="11" spans="1:24" x14ac:dyDescent="0.25">
      <c r="A11" s="109" t="s">
        <v>165</v>
      </c>
      <c r="B11" s="80">
        <v>59624928052</v>
      </c>
      <c r="C11" s="80" t="s">
        <v>117</v>
      </c>
      <c r="D11" s="25">
        <v>42000</v>
      </c>
      <c r="E11" s="25" t="s">
        <v>7</v>
      </c>
      <c r="F11" s="126" t="s">
        <v>173</v>
      </c>
      <c r="K11" s="19" t="s">
        <v>26</v>
      </c>
      <c r="N11" s="19"/>
    </row>
    <row r="12" spans="1:24" x14ac:dyDescent="0.25">
      <c r="A12" s="109" t="s">
        <v>168</v>
      </c>
      <c r="B12" s="80">
        <v>59624928052</v>
      </c>
      <c r="C12" s="80" t="s">
        <v>117</v>
      </c>
      <c r="D12" s="25">
        <v>42000</v>
      </c>
      <c r="E12" s="25" t="s">
        <v>7</v>
      </c>
      <c r="F12" s="126" t="s">
        <v>174</v>
      </c>
      <c r="K12" s="19" t="s">
        <v>27</v>
      </c>
    </row>
    <row r="13" spans="1:24" x14ac:dyDescent="0.25">
      <c r="A13" s="109" t="s">
        <v>176</v>
      </c>
      <c r="B13" s="80">
        <v>59624928052</v>
      </c>
      <c r="C13" s="25" t="s">
        <v>118</v>
      </c>
      <c r="D13" s="25">
        <v>48000</v>
      </c>
      <c r="E13" s="25" t="s">
        <v>119</v>
      </c>
      <c r="F13" s="126" t="s">
        <v>175</v>
      </c>
      <c r="K13" s="19" t="s">
        <v>28</v>
      </c>
    </row>
    <row r="14" spans="1:24" x14ac:dyDescent="0.25">
      <c r="A14" s="109" t="s">
        <v>169</v>
      </c>
      <c r="B14" s="80">
        <v>59624928052</v>
      </c>
      <c r="C14" s="25" t="s">
        <v>118</v>
      </c>
      <c r="D14" s="25">
        <v>48000</v>
      </c>
      <c r="E14" s="25" t="s">
        <v>119</v>
      </c>
      <c r="F14" s="126" t="s">
        <v>177</v>
      </c>
      <c r="K14" s="19" t="s">
        <v>29</v>
      </c>
    </row>
    <row r="15" spans="1:24" x14ac:dyDescent="0.25">
      <c r="A15" s="109" t="s">
        <v>164</v>
      </c>
      <c r="B15" s="80">
        <v>59624928052</v>
      </c>
      <c r="C15" s="80" t="s">
        <v>117</v>
      </c>
      <c r="D15" s="25">
        <v>42000</v>
      </c>
      <c r="E15" s="25" t="s">
        <v>7</v>
      </c>
      <c r="F15" s="126" t="s">
        <v>126</v>
      </c>
      <c r="K15" s="19" t="s">
        <v>36</v>
      </c>
    </row>
    <row r="16" spans="1:24" x14ac:dyDescent="0.25">
      <c r="A16" s="109" t="s">
        <v>178</v>
      </c>
      <c r="B16" s="80">
        <v>59624928052</v>
      </c>
      <c r="C16" s="25" t="s">
        <v>118</v>
      </c>
      <c r="D16" s="25">
        <v>48000</v>
      </c>
      <c r="E16" s="25" t="s">
        <v>119</v>
      </c>
      <c r="F16" s="126" t="s">
        <v>179</v>
      </c>
      <c r="K16" s="19" t="s">
        <v>30</v>
      </c>
    </row>
    <row r="17" spans="1:11" x14ac:dyDescent="0.25">
      <c r="A17" s="109" t="s">
        <v>224</v>
      </c>
      <c r="B17" s="80">
        <v>59624928052</v>
      </c>
      <c r="C17" s="80" t="s">
        <v>117</v>
      </c>
      <c r="D17" s="25">
        <v>42000</v>
      </c>
      <c r="E17" s="25" t="s">
        <v>7</v>
      </c>
      <c r="F17" s="126" t="s">
        <v>220</v>
      </c>
      <c r="K17" s="19" t="s">
        <v>31</v>
      </c>
    </row>
    <row r="18" spans="1:11" x14ac:dyDescent="0.25">
      <c r="A18" s="127" t="s">
        <v>225</v>
      </c>
      <c r="B18" s="80">
        <v>59624928052</v>
      </c>
      <c r="C18" s="25" t="s">
        <v>223</v>
      </c>
      <c r="D18" s="25">
        <v>48350</v>
      </c>
      <c r="E18" s="25" t="s">
        <v>222</v>
      </c>
      <c r="F18" s="126" t="s">
        <v>231</v>
      </c>
      <c r="K18" s="19" t="s">
        <v>32</v>
      </c>
    </row>
    <row r="19" spans="1:11" x14ac:dyDescent="0.25">
      <c r="A19" s="127" t="s">
        <v>226</v>
      </c>
      <c r="B19" s="80">
        <v>59624928052</v>
      </c>
      <c r="C19" s="25" t="s">
        <v>118</v>
      </c>
      <c r="D19" s="25">
        <v>48000</v>
      </c>
      <c r="E19" s="25" t="s">
        <v>119</v>
      </c>
      <c r="F19" s="128" t="s">
        <v>221</v>
      </c>
      <c r="K19" s="19" t="s">
        <v>33</v>
      </c>
    </row>
    <row r="20" spans="1:11" x14ac:dyDescent="0.25">
      <c r="A20" s="6"/>
      <c r="B20" s="80"/>
      <c r="C20" s="6"/>
      <c r="D20" s="6"/>
      <c r="E20" s="6"/>
      <c r="F20" s="46"/>
      <c r="K20" s="19" t="s">
        <v>34</v>
      </c>
    </row>
    <row r="21" spans="1:11" x14ac:dyDescent="0.25">
      <c r="A21" s="6"/>
      <c r="B21" s="5"/>
      <c r="C21" s="6"/>
      <c r="D21" s="6"/>
      <c r="E21" s="6"/>
      <c r="F21" s="45"/>
      <c r="K21" s="19" t="s">
        <v>51</v>
      </c>
    </row>
    <row r="22" spans="1:11" x14ac:dyDescent="0.25">
      <c r="A22" s="6"/>
      <c r="B22" s="5"/>
      <c r="C22" s="6"/>
      <c r="D22" s="6"/>
      <c r="E22" s="6"/>
      <c r="F22" s="45"/>
      <c r="K22" s="19" t="s">
        <v>52</v>
      </c>
    </row>
    <row r="23" spans="1:11" x14ac:dyDescent="0.25">
      <c r="A23" s="6"/>
      <c r="B23" s="5"/>
      <c r="C23" s="6"/>
      <c r="D23" s="6"/>
      <c r="E23" s="6"/>
      <c r="F23" s="45"/>
      <c r="K23" s="19" t="s">
        <v>53</v>
      </c>
    </row>
    <row r="24" spans="1:11" x14ac:dyDescent="0.25">
      <c r="A24" s="6"/>
      <c r="B24" s="5"/>
      <c r="C24" s="6"/>
      <c r="D24" s="6"/>
      <c r="E24" s="6"/>
      <c r="F24" s="45"/>
      <c r="K24" s="19" t="s">
        <v>134</v>
      </c>
    </row>
    <row r="25" spans="1:11" x14ac:dyDescent="0.25">
      <c r="A25" s="6"/>
      <c r="B25" s="5"/>
      <c r="C25" s="6"/>
      <c r="D25" s="6"/>
      <c r="E25" s="6"/>
      <c r="F25" s="45"/>
      <c r="K25" t="s">
        <v>35</v>
      </c>
    </row>
    <row r="26" spans="1:11" x14ac:dyDescent="0.25">
      <c r="A26" s="6"/>
      <c r="B26" s="5"/>
      <c r="C26" s="6"/>
      <c r="D26" s="6"/>
      <c r="E26" s="6"/>
      <c r="F26" s="45"/>
      <c r="K26" t="s">
        <v>229</v>
      </c>
    </row>
    <row r="27" spans="1:11" x14ac:dyDescent="0.25">
      <c r="A27" s="6"/>
      <c r="B27" s="5"/>
      <c r="C27" s="6"/>
      <c r="D27" s="6"/>
      <c r="E27" s="6"/>
      <c r="F27" s="45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4"/>
    </row>
    <row r="30" spans="1:11" x14ac:dyDescent="0.25">
      <c r="A30" s="76"/>
      <c r="B30" s="78"/>
      <c r="C30" s="76"/>
      <c r="D30" s="76"/>
      <c r="E30" s="76"/>
      <c r="F30" s="45"/>
    </row>
    <row r="31" spans="1:11" x14ac:dyDescent="0.25">
      <c r="A31" s="6"/>
      <c r="B31" s="5"/>
      <c r="C31" s="6"/>
      <c r="D31" s="6"/>
      <c r="E31" s="6"/>
      <c r="F31" s="45"/>
    </row>
    <row r="32" spans="1:11" x14ac:dyDescent="0.25">
      <c r="A32" s="6"/>
      <c r="B32" s="5"/>
      <c r="C32" s="6"/>
      <c r="D32" s="6"/>
      <c r="E32" s="6"/>
      <c r="F32" s="45"/>
    </row>
    <row r="33" spans="1:6" x14ac:dyDescent="0.25">
      <c r="A33" s="6"/>
      <c r="B33" s="5"/>
      <c r="C33" s="6"/>
      <c r="D33" s="6"/>
      <c r="E33" s="6"/>
      <c r="F33" s="45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5"/>
    </row>
    <row r="36" spans="1:6" x14ac:dyDescent="0.25">
      <c r="A36" s="77"/>
      <c r="B36" s="79"/>
      <c r="C36" s="77"/>
      <c r="D36" s="77"/>
      <c r="E36" s="77"/>
      <c r="F36" s="44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O28" sqref="O28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40" t="s">
        <v>232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34" ht="15" customHeight="1" x14ac:dyDescent="0.25">
      <c r="A2" s="8"/>
      <c r="B2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34" ht="15" customHeight="1" x14ac:dyDescent="0.25">
      <c r="A3" s="8"/>
      <c r="B3" s="8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34" ht="23.25" customHeight="1" x14ac:dyDescent="0.25">
      <c r="A4" s="8"/>
      <c r="B4" s="8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34" ht="23.25" customHeight="1" x14ac:dyDescent="0.25">
      <c r="A5" s="8"/>
      <c r="B5" s="8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34" x14ac:dyDescent="0.25">
      <c r="A6" s="10" t="s">
        <v>116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45" t="s">
        <v>169</v>
      </c>
      <c r="B7" s="146"/>
      <c r="C7" s="146"/>
      <c r="D7" s="146"/>
      <c r="E7" s="170" t="str">
        <f>IF(A7&lt;&gt;"",VLOOKUP(A7,Labels!A2:C39,3,FALSE),"")</f>
        <v>Trg dr. Žarka Dolinara 1</v>
      </c>
      <c r="F7" s="170"/>
      <c r="G7" s="170"/>
      <c r="H7" s="170">
        <f>IF(A7&lt;&gt;"",VLOOKUP(A7,Labels!A2:D39,4,FALSE),"")</f>
        <v>48000</v>
      </c>
      <c r="I7" s="170"/>
      <c r="J7" s="170" t="str">
        <f>IF(A7&lt;&gt;"",VLOOKUP(A7,Labels!A2:E39,5,FALSE),"")</f>
        <v>Koprivnica</v>
      </c>
      <c r="K7" s="170"/>
      <c r="L7" s="170">
        <f>IF(A7&lt;&gt;"",VLOOKUP(A7,Labels!A2:B39,2,),"")</f>
        <v>59624928052</v>
      </c>
      <c r="M7" s="170"/>
    </row>
    <row r="8" spans="1:34" x14ac:dyDescent="0.25">
      <c r="A8" s="157" t="s">
        <v>10</v>
      </c>
      <c r="B8" s="157"/>
      <c r="C8" s="157"/>
      <c r="D8" s="157"/>
      <c r="E8" s="172" t="s">
        <v>4</v>
      </c>
      <c r="F8" s="172"/>
      <c r="G8" s="172"/>
      <c r="H8" s="171" t="s">
        <v>70</v>
      </c>
      <c r="I8" s="171"/>
      <c r="J8" s="171" t="s">
        <v>71</v>
      </c>
      <c r="K8" s="171"/>
      <c r="L8" s="169" t="s">
        <v>2</v>
      </c>
      <c r="M8" s="169"/>
    </row>
    <row r="9" spans="1:34" x14ac:dyDescent="0.25">
      <c r="A9" s="23" t="s">
        <v>113</v>
      </c>
      <c r="B9" s="23"/>
      <c r="C9" s="23"/>
      <c r="D9" s="23"/>
      <c r="E9" s="23"/>
      <c r="F9" s="23"/>
      <c r="G9" s="23"/>
      <c r="H9" s="23"/>
      <c r="I9" s="23"/>
      <c r="J9" s="33"/>
      <c r="K9" s="33"/>
      <c r="L9" s="33"/>
      <c r="M9" s="33"/>
    </row>
    <row r="10" spans="1:34" ht="6" customHeight="1" x14ac:dyDescent="0.25">
      <c r="A10" s="24"/>
      <c r="B10" s="24"/>
      <c r="C10" s="24"/>
      <c r="D10" s="24"/>
      <c r="E10" s="24"/>
      <c r="F10" s="24"/>
      <c r="G10" s="24"/>
      <c r="H10" s="24"/>
      <c r="I10" s="26"/>
      <c r="J10" s="62"/>
      <c r="K10" s="62"/>
      <c r="L10" s="62"/>
      <c r="M10" s="62"/>
    </row>
    <row r="11" spans="1:34" ht="15" customHeight="1" x14ac:dyDescent="0.2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</row>
    <row r="12" spans="1:34" x14ac:dyDescent="0.25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AC12" s="103">
        <f>A11</f>
        <v>0</v>
      </c>
      <c r="AD12" s="103"/>
      <c r="AE12" s="103"/>
      <c r="AF12" s="103"/>
      <c r="AG12" s="103"/>
      <c r="AH12" s="103"/>
    </row>
    <row r="13" spans="1:34" x14ac:dyDescent="0.25">
      <c r="A13" s="156" t="s">
        <v>205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AC13" s="103"/>
      <c r="AD13" s="103"/>
      <c r="AE13" s="103"/>
      <c r="AF13" s="103"/>
      <c r="AG13" s="103"/>
      <c r="AH13" s="103"/>
    </row>
    <row r="14" spans="1:34" ht="8.2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50"/>
      <c r="K14" s="50"/>
      <c r="L14" s="50"/>
      <c r="M14" s="50"/>
      <c r="AC14" s="103"/>
      <c r="AD14" s="103"/>
      <c r="AE14" s="103"/>
      <c r="AF14" s="103"/>
      <c r="AG14" s="103"/>
      <c r="AH14" s="103"/>
    </row>
    <row r="15" spans="1:34" x14ac:dyDescent="0.25">
      <c r="A15" s="148" t="s">
        <v>161</v>
      </c>
      <c r="B15" s="148"/>
      <c r="C15" s="148"/>
      <c r="D15" s="34"/>
      <c r="E15" s="34"/>
      <c r="F15" s="166">
        <f>COUNTA(I19)+COUNTA(I25:I31)</f>
        <v>0</v>
      </c>
      <c r="G15" s="167"/>
      <c r="H15" s="167"/>
      <c r="I15" s="34"/>
      <c r="J15" s="62"/>
      <c r="K15" s="168">
        <f>'D. Financijski plan'!F2</f>
        <v>0</v>
      </c>
      <c r="L15" s="168"/>
      <c r="M15" s="168"/>
      <c r="AC15" s="103"/>
      <c r="AD15" s="103"/>
      <c r="AE15" s="103"/>
      <c r="AF15" s="103"/>
      <c r="AG15" s="103"/>
      <c r="AH15" s="103"/>
    </row>
    <row r="16" spans="1:34" x14ac:dyDescent="0.25">
      <c r="A16" s="157" t="s">
        <v>54</v>
      </c>
      <c r="B16" s="157"/>
      <c r="C16" s="157"/>
      <c r="D16" s="26"/>
      <c r="E16" s="26"/>
      <c r="F16" s="157" t="s">
        <v>68</v>
      </c>
      <c r="G16" s="157"/>
      <c r="H16" s="157"/>
      <c r="I16" s="26"/>
      <c r="J16" s="62"/>
      <c r="K16" s="157" t="s">
        <v>69</v>
      </c>
      <c r="L16" s="157"/>
      <c r="M16" s="157"/>
      <c r="AC16" s="103"/>
      <c r="AD16" s="103"/>
      <c r="AE16" s="103"/>
      <c r="AF16" s="103"/>
      <c r="AG16" s="103"/>
      <c r="AH16" s="103"/>
    </row>
    <row r="17" spans="1:34" x14ac:dyDescent="0.25">
      <c r="A17" s="37"/>
      <c r="B17" s="37"/>
      <c r="C17" s="37"/>
      <c r="D17" s="26"/>
      <c r="E17" s="26"/>
      <c r="F17" s="37"/>
      <c r="G17" s="37"/>
      <c r="H17" s="37"/>
      <c r="I17" s="26"/>
      <c r="J17" s="62"/>
      <c r="K17" s="50"/>
      <c r="L17" s="50"/>
      <c r="M17" s="50"/>
      <c r="AC17" s="103"/>
      <c r="AD17" s="103"/>
      <c r="AE17" s="103"/>
      <c r="AF17" s="103"/>
      <c r="AG17" s="103"/>
      <c r="AH17" s="103"/>
    </row>
    <row r="18" spans="1:34" ht="17.25" customHeight="1" x14ac:dyDescent="0.25">
      <c r="A18" s="47" t="s">
        <v>131</v>
      </c>
      <c r="B18" s="47"/>
      <c r="C18" s="47"/>
      <c r="D18" s="26"/>
      <c r="E18" s="26"/>
      <c r="F18" s="26"/>
      <c r="G18" s="26"/>
      <c r="H18" s="26"/>
      <c r="I18" s="26"/>
      <c r="J18" s="62"/>
      <c r="K18" s="62"/>
      <c r="L18" s="62"/>
      <c r="M18" s="62"/>
      <c r="AC18" s="103"/>
      <c r="AD18" s="103"/>
      <c r="AE18" s="103"/>
      <c r="AF18" s="103"/>
      <c r="AG18" s="103"/>
      <c r="AH18" s="103"/>
    </row>
    <row r="19" spans="1:34" ht="30" customHeight="1" x14ac:dyDescent="0.25">
      <c r="A19" s="158"/>
      <c r="B19" s="159"/>
      <c r="C19" s="158"/>
      <c r="D19" s="159"/>
      <c r="E19" s="159"/>
      <c r="F19" s="160"/>
      <c r="G19" s="161"/>
      <c r="H19" s="162"/>
      <c r="I19" s="41"/>
      <c r="J19" s="101"/>
      <c r="K19" s="163"/>
      <c r="L19" s="164"/>
      <c r="M19" s="165"/>
      <c r="AC19" s="103">
        <f>F19</f>
        <v>0</v>
      </c>
      <c r="AD19" s="103"/>
      <c r="AE19" s="103">
        <f>K19</f>
        <v>0</v>
      </c>
      <c r="AF19" s="103"/>
      <c r="AG19" s="103"/>
      <c r="AH19" s="103"/>
    </row>
    <row r="20" spans="1:34" x14ac:dyDescent="0.25">
      <c r="A20" s="157" t="s">
        <v>11</v>
      </c>
      <c r="B20" s="157"/>
      <c r="C20" s="157" t="s">
        <v>56</v>
      </c>
      <c r="D20" s="157"/>
      <c r="E20" s="157"/>
      <c r="F20" s="157" t="s">
        <v>16</v>
      </c>
      <c r="G20" s="157"/>
      <c r="H20" s="157"/>
      <c r="I20" s="35" t="s">
        <v>2</v>
      </c>
      <c r="J20" s="38" t="s">
        <v>55</v>
      </c>
      <c r="K20" s="156" t="s">
        <v>61</v>
      </c>
      <c r="L20" s="156"/>
      <c r="M20" s="156"/>
      <c r="AC20" s="103"/>
      <c r="AD20" s="103"/>
      <c r="AE20" s="103"/>
      <c r="AF20" s="103"/>
      <c r="AG20" s="103"/>
      <c r="AH20" s="103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2"/>
      <c r="K21" s="62"/>
      <c r="L21" s="62"/>
      <c r="M21" s="62"/>
      <c r="AC21" s="103"/>
      <c r="AD21" s="103"/>
      <c r="AE21" s="103"/>
      <c r="AF21" s="103"/>
      <c r="AG21" s="103"/>
      <c r="AH21" s="103"/>
    </row>
    <row r="22" spans="1:34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62"/>
      <c r="K22" s="62"/>
      <c r="L22" s="62"/>
      <c r="M22" s="62"/>
      <c r="AC22" s="103"/>
      <c r="AD22" s="103"/>
      <c r="AE22" s="103"/>
      <c r="AF22" s="103"/>
      <c r="AG22" s="103"/>
      <c r="AH22" s="103"/>
    </row>
    <row r="23" spans="1:34" ht="30" customHeight="1" x14ac:dyDescent="0.25">
      <c r="A23" s="33" t="s">
        <v>132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AC23" s="103"/>
      <c r="AD23" s="103"/>
      <c r="AE23" s="103"/>
      <c r="AF23" s="103"/>
      <c r="AG23" s="103"/>
      <c r="AH23" s="103"/>
    </row>
    <row r="24" spans="1:34" ht="17.25" customHeight="1" x14ac:dyDescent="0.25">
      <c r="A24" s="39" t="s">
        <v>57</v>
      </c>
      <c r="B24" s="148" t="s">
        <v>11</v>
      </c>
      <c r="C24" s="148"/>
      <c r="D24" s="148" t="s">
        <v>56</v>
      </c>
      <c r="E24" s="148"/>
      <c r="F24" s="148"/>
      <c r="G24" s="148" t="s">
        <v>16</v>
      </c>
      <c r="H24" s="148"/>
      <c r="I24" s="36" t="s">
        <v>2</v>
      </c>
      <c r="J24" s="49" t="s">
        <v>55</v>
      </c>
      <c r="K24" s="63" t="s">
        <v>59</v>
      </c>
      <c r="L24" s="155" t="s">
        <v>60</v>
      </c>
      <c r="M24" s="155"/>
      <c r="AC24" s="103"/>
      <c r="AD24" s="103"/>
      <c r="AE24" s="103"/>
      <c r="AF24" s="103"/>
      <c r="AG24" s="103"/>
      <c r="AH24" s="103"/>
    </row>
    <row r="25" spans="1:34" ht="30" customHeight="1" x14ac:dyDescent="0.25">
      <c r="A25" s="74" t="s">
        <v>58</v>
      </c>
      <c r="B25" s="144"/>
      <c r="C25" s="144"/>
      <c r="D25" s="142"/>
      <c r="E25" s="142"/>
      <c r="F25" s="142"/>
      <c r="G25" s="142"/>
      <c r="H25" s="142"/>
      <c r="I25" s="41"/>
      <c r="J25" s="41"/>
      <c r="K25" s="64"/>
      <c r="L25" s="143"/>
      <c r="M25" s="143"/>
      <c r="AC25" s="104">
        <f t="shared" ref="AC25:AC31" si="0">B25</f>
        <v>0</v>
      </c>
      <c r="AD25" s="103">
        <f>D25</f>
        <v>0</v>
      </c>
      <c r="AE25" s="103">
        <f>G25</f>
        <v>0</v>
      </c>
      <c r="AF25" s="104">
        <f>I25</f>
        <v>0</v>
      </c>
      <c r="AG25" s="104">
        <f>J25</f>
        <v>0</v>
      </c>
      <c r="AH25" s="103">
        <f>K25</f>
        <v>0</v>
      </c>
    </row>
    <row r="26" spans="1:34" ht="30" customHeight="1" x14ac:dyDescent="0.25">
      <c r="A26" s="74" t="s">
        <v>62</v>
      </c>
      <c r="B26" s="144"/>
      <c r="C26" s="144"/>
      <c r="D26" s="145"/>
      <c r="E26" s="146"/>
      <c r="F26" s="147"/>
      <c r="G26" s="142"/>
      <c r="H26" s="142"/>
      <c r="I26" s="41"/>
      <c r="J26" s="41"/>
      <c r="K26" s="64"/>
      <c r="L26" s="143"/>
      <c r="M26" s="143"/>
      <c r="AC26" s="104">
        <f t="shared" si="0"/>
        <v>0</v>
      </c>
      <c r="AD26" s="103">
        <f t="shared" ref="AD26:AD31" si="1">D26</f>
        <v>0</v>
      </c>
      <c r="AE26" s="103">
        <f t="shared" ref="AE26:AE31" si="2">G26</f>
        <v>0</v>
      </c>
      <c r="AF26" s="104">
        <f t="shared" ref="AF26:AF31" si="3">I26</f>
        <v>0</v>
      </c>
      <c r="AG26" s="104">
        <f t="shared" ref="AG26:AG31" si="4">J26</f>
        <v>0</v>
      </c>
      <c r="AH26" s="103">
        <f t="shared" ref="AH26:AH31" si="5">K26</f>
        <v>0</v>
      </c>
    </row>
    <row r="27" spans="1:34" ht="30" customHeight="1" x14ac:dyDescent="0.25">
      <c r="A27" s="74" t="s">
        <v>63</v>
      </c>
      <c r="B27" s="144"/>
      <c r="C27" s="144"/>
      <c r="D27" s="142"/>
      <c r="E27" s="142"/>
      <c r="F27" s="142"/>
      <c r="G27" s="142"/>
      <c r="H27" s="142"/>
      <c r="I27" s="41"/>
      <c r="J27" s="41"/>
      <c r="K27" s="64"/>
      <c r="L27" s="143"/>
      <c r="M27" s="143"/>
      <c r="AC27" s="104">
        <f t="shared" si="0"/>
        <v>0</v>
      </c>
      <c r="AD27" s="103">
        <f t="shared" si="1"/>
        <v>0</v>
      </c>
      <c r="AE27" s="103">
        <f t="shared" si="2"/>
        <v>0</v>
      </c>
      <c r="AF27" s="104">
        <f t="shared" si="3"/>
        <v>0</v>
      </c>
      <c r="AG27" s="104">
        <f t="shared" si="4"/>
        <v>0</v>
      </c>
      <c r="AH27" s="103">
        <f t="shared" si="5"/>
        <v>0</v>
      </c>
    </row>
    <row r="28" spans="1:34" ht="30" customHeight="1" x14ac:dyDescent="0.25">
      <c r="A28" s="74" t="s">
        <v>64</v>
      </c>
      <c r="B28" s="144"/>
      <c r="C28" s="144"/>
      <c r="D28" s="142"/>
      <c r="E28" s="142"/>
      <c r="F28" s="142"/>
      <c r="G28" s="142"/>
      <c r="H28" s="142"/>
      <c r="I28" s="41"/>
      <c r="J28" s="41"/>
      <c r="K28" s="64"/>
      <c r="L28" s="143"/>
      <c r="M28" s="143"/>
      <c r="AC28" s="104">
        <f t="shared" si="0"/>
        <v>0</v>
      </c>
      <c r="AD28" s="103">
        <f t="shared" si="1"/>
        <v>0</v>
      </c>
      <c r="AE28" s="103">
        <f t="shared" si="2"/>
        <v>0</v>
      </c>
      <c r="AF28" s="104">
        <f t="shared" si="3"/>
        <v>0</v>
      </c>
      <c r="AG28" s="104">
        <f t="shared" si="4"/>
        <v>0</v>
      </c>
      <c r="AH28" s="103">
        <f t="shared" si="5"/>
        <v>0</v>
      </c>
    </row>
    <row r="29" spans="1:34" ht="30" customHeight="1" x14ac:dyDescent="0.25">
      <c r="A29" s="74" t="s">
        <v>65</v>
      </c>
      <c r="B29" s="144"/>
      <c r="C29" s="144"/>
      <c r="D29" s="142"/>
      <c r="E29" s="142"/>
      <c r="F29" s="142"/>
      <c r="G29" s="142"/>
      <c r="H29" s="142"/>
      <c r="I29" s="41"/>
      <c r="J29" s="41"/>
      <c r="K29" s="64"/>
      <c r="L29" s="143"/>
      <c r="M29" s="143"/>
      <c r="AC29" s="104">
        <f t="shared" si="0"/>
        <v>0</v>
      </c>
      <c r="AD29" s="103">
        <f t="shared" si="1"/>
        <v>0</v>
      </c>
      <c r="AE29" s="103">
        <f t="shared" si="2"/>
        <v>0</v>
      </c>
      <c r="AF29" s="104">
        <f t="shared" si="3"/>
        <v>0</v>
      </c>
      <c r="AG29" s="104">
        <f t="shared" si="4"/>
        <v>0</v>
      </c>
      <c r="AH29" s="103">
        <f t="shared" si="5"/>
        <v>0</v>
      </c>
    </row>
    <row r="30" spans="1:34" ht="30" customHeight="1" x14ac:dyDescent="0.25">
      <c r="A30" s="74" t="s">
        <v>66</v>
      </c>
      <c r="B30" s="144"/>
      <c r="C30" s="144"/>
      <c r="D30" s="142"/>
      <c r="E30" s="142"/>
      <c r="F30" s="142"/>
      <c r="G30" s="142"/>
      <c r="H30" s="142"/>
      <c r="I30" s="41"/>
      <c r="J30" s="41"/>
      <c r="K30" s="64"/>
      <c r="L30" s="143"/>
      <c r="M30" s="143"/>
      <c r="AC30" s="104">
        <f t="shared" si="0"/>
        <v>0</v>
      </c>
      <c r="AD30" s="103">
        <f t="shared" si="1"/>
        <v>0</v>
      </c>
      <c r="AE30" s="103">
        <f t="shared" si="2"/>
        <v>0</v>
      </c>
      <c r="AF30" s="104">
        <f t="shared" si="3"/>
        <v>0</v>
      </c>
      <c r="AG30" s="104">
        <f t="shared" si="4"/>
        <v>0</v>
      </c>
      <c r="AH30" s="103">
        <f t="shared" si="5"/>
        <v>0</v>
      </c>
    </row>
    <row r="31" spans="1:34" ht="30" customHeight="1" x14ac:dyDescent="0.25">
      <c r="A31" s="74" t="s">
        <v>67</v>
      </c>
      <c r="B31" s="144"/>
      <c r="C31" s="144"/>
      <c r="D31" s="142"/>
      <c r="E31" s="142"/>
      <c r="F31" s="142"/>
      <c r="G31" s="142"/>
      <c r="H31" s="142"/>
      <c r="I31" s="41"/>
      <c r="J31" s="41"/>
      <c r="K31" s="64"/>
      <c r="L31" s="143"/>
      <c r="M31" s="143"/>
      <c r="AC31" s="104">
        <f t="shared" si="0"/>
        <v>0</v>
      </c>
      <c r="AD31" s="103">
        <f t="shared" si="1"/>
        <v>0</v>
      </c>
      <c r="AE31" s="103">
        <f t="shared" si="2"/>
        <v>0</v>
      </c>
      <c r="AF31" s="104">
        <f t="shared" si="3"/>
        <v>0</v>
      </c>
      <c r="AG31" s="104">
        <f t="shared" si="4"/>
        <v>0</v>
      </c>
      <c r="AH31" s="103">
        <f t="shared" si="5"/>
        <v>0</v>
      </c>
    </row>
    <row r="32" spans="1:34" ht="0.75" customHeight="1" x14ac:dyDescent="0.25">
      <c r="A32" s="28"/>
      <c r="B32" s="28"/>
      <c r="C32" s="28"/>
      <c r="D32" s="27"/>
      <c r="E32" s="28"/>
      <c r="F32" s="28"/>
      <c r="G32" s="28"/>
      <c r="H32" s="27"/>
      <c r="I32" s="27"/>
      <c r="J32" s="62"/>
      <c r="K32" s="62"/>
      <c r="L32" s="62"/>
      <c r="M32" s="62"/>
    </row>
    <row r="33" spans="1:13" ht="48.75" hidden="1" customHeight="1" x14ac:dyDescent="0.25">
      <c r="A33" s="83"/>
      <c r="B33" s="28"/>
      <c r="C33" s="28"/>
      <c r="D33" s="27"/>
      <c r="E33" s="27"/>
      <c r="F33" s="27"/>
      <c r="G33" s="28"/>
      <c r="H33" s="27"/>
      <c r="I33" s="27"/>
      <c r="J33" s="62"/>
      <c r="K33" s="62"/>
      <c r="L33" s="62"/>
      <c r="M33" s="62"/>
    </row>
    <row r="34" spans="1:13" hidden="1" x14ac:dyDescent="0.25">
      <c r="A34" s="28"/>
      <c r="B34" s="28"/>
      <c r="C34" s="28"/>
      <c r="D34" s="27"/>
      <c r="E34" s="28"/>
      <c r="F34" s="28"/>
      <c r="G34" s="28"/>
      <c r="H34" s="27"/>
      <c r="I34" s="27"/>
      <c r="J34" s="62"/>
      <c r="K34" s="62"/>
      <c r="L34" s="62"/>
      <c r="M34" s="62"/>
    </row>
    <row r="35" spans="1:13" hidden="1" x14ac:dyDescent="0.25">
      <c r="A35" s="28"/>
      <c r="B35" s="28"/>
      <c r="C35" s="28"/>
      <c r="D35" s="27"/>
      <c r="E35" s="28"/>
      <c r="F35" s="28"/>
      <c r="G35" s="28"/>
      <c r="H35" s="27"/>
      <c r="I35" s="27"/>
      <c r="J35" s="62"/>
      <c r="K35" s="62"/>
      <c r="L35" s="62"/>
      <c r="M35" s="62"/>
    </row>
    <row r="36" spans="1:13" ht="90.75" customHeight="1" x14ac:dyDescent="0.25">
      <c r="A36" s="153" t="s">
        <v>138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</row>
    <row r="37" spans="1:13" ht="11.25" customHeight="1" x14ac:dyDescent="0.25">
      <c r="A37" s="28"/>
      <c r="B37" s="28"/>
      <c r="C37" s="28"/>
      <c r="D37" s="28"/>
      <c r="E37" s="75"/>
      <c r="F37" s="75"/>
      <c r="G37" s="75"/>
      <c r="H37" s="75"/>
      <c r="I37" s="75"/>
      <c r="J37" s="75"/>
      <c r="K37" s="75"/>
      <c r="L37" s="75"/>
      <c r="M37" s="75"/>
    </row>
    <row r="38" spans="1:13" ht="36" customHeight="1" x14ac:dyDescent="0.25">
      <c r="A38" s="154"/>
      <c r="B38" s="154"/>
      <c r="C38" s="154"/>
      <c r="D38" s="154"/>
      <c r="E38" s="75"/>
      <c r="F38" s="75"/>
      <c r="G38" s="75"/>
      <c r="H38" s="81"/>
      <c r="I38" s="81"/>
      <c r="J38" s="81"/>
      <c r="K38" s="81"/>
      <c r="L38" s="81"/>
      <c r="M38" s="75"/>
    </row>
    <row r="39" spans="1:13" x14ac:dyDescent="0.25">
      <c r="A39" s="27"/>
      <c r="B39" s="27" t="s">
        <v>15</v>
      </c>
      <c r="C39" s="27"/>
      <c r="D39" s="27"/>
      <c r="E39" s="27"/>
      <c r="F39" s="27"/>
      <c r="G39" s="27"/>
      <c r="H39" s="27"/>
      <c r="I39" s="65"/>
      <c r="J39" s="82"/>
      <c r="K39" s="82"/>
      <c r="L39" s="82"/>
      <c r="M39" s="62"/>
    </row>
    <row r="40" spans="1:13" x14ac:dyDescent="0.25">
      <c r="A40" s="29"/>
      <c r="B40" s="29"/>
      <c r="C40" s="29"/>
      <c r="D40" s="30"/>
      <c r="E40" s="30"/>
      <c r="F40" s="30"/>
      <c r="G40" s="30"/>
      <c r="H40" s="31"/>
      <c r="I40" s="66"/>
      <c r="J40" s="82"/>
      <c r="K40" s="82"/>
      <c r="L40" s="82"/>
      <c r="M40" s="62"/>
    </row>
    <row r="41" spans="1:13" x14ac:dyDescent="0.25">
      <c r="A41" s="28"/>
      <c r="B41" s="28"/>
      <c r="C41" s="28"/>
      <c r="D41" s="28"/>
      <c r="E41" s="28"/>
      <c r="F41" s="28"/>
      <c r="G41" s="27" t="s">
        <v>111</v>
      </c>
      <c r="H41" s="28"/>
      <c r="I41" s="85" t="s">
        <v>137</v>
      </c>
      <c r="J41" s="38"/>
      <c r="K41" s="38"/>
      <c r="L41" s="84"/>
      <c r="M41" s="62"/>
    </row>
    <row r="42" spans="1:13" ht="46.5" customHeight="1" x14ac:dyDescent="0.25">
      <c r="A42" s="149"/>
      <c r="B42" s="149"/>
      <c r="C42" s="149"/>
      <c r="D42" s="149"/>
      <c r="E42" s="40"/>
      <c r="F42" s="40"/>
      <c r="G42" s="40"/>
      <c r="H42" s="30"/>
      <c r="I42" s="150"/>
      <c r="J42" s="151"/>
      <c r="K42" s="151"/>
      <c r="L42" s="152"/>
      <c r="M42" s="62"/>
    </row>
    <row r="43" spans="1:13" ht="39" customHeight="1" x14ac:dyDescent="0.25">
      <c r="A43" s="29"/>
      <c r="B43" s="29"/>
      <c r="C43" s="29"/>
      <c r="D43" s="30"/>
      <c r="E43" s="30"/>
      <c r="F43" s="30"/>
      <c r="G43" s="30"/>
      <c r="H43" s="31"/>
      <c r="I43" s="86"/>
      <c r="J43" s="87"/>
      <c r="K43" s="87"/>
      <c r="L43" s="88"/>
      <c r="M43" s="62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8" priority="54" operator="equal">
      <formula>""</formula>
    </cfRule>
  </conditionalFormatting>
  <conditionalFormatting sqref="A25 D25 I25:J25">
    <cfRule type="cellIs" dxfId="37" priority="14" operator="equal">
      <formula>""</formula>
    </cfRule>
  </conditionalFormatting>
  <conditionalFormatting sqref="A31">
    <cfRule type="cellIs" dxfId="36" priority="5" operator="equal">
      <formula>""</formula>
    </cfRule>
  </conditionalFormatting>
  <conditionalFormatting sqref="A26 D26 I26:J26">
    <cfRule type="cellIs" dxfId="35" priority="10" operator="equal">
      <formula>""</formula>
    </cfRule>
  </conditionalFormatting>
  <conditionalFormatting sqref="A27">
    <cfRule type="cellIs" dxfId="34" priority="9" operator="equal">
      <formula>""</formula>
    </cfRule>
  </conditionalFormatting>
  <conditionalFormatting sqref="A28">
    <cfRule type="cellIs" dxfId="33" priority="8" operator="equal">
      <formula>""</formula>
    </cfRule>
  </conditionalFormatting>
  <conditionalFormatting sqref="A29">
    <cfRule type="cellIs" dxfId="32" priority="7" operator="equal">
      <formula>""</formula>
    </cfRule>
  </conditionalFormatting>
  <conditionalFormatting sqref="A30">
    <cfRule type="cellIs" dxfId="31" priority="6" operator="equal">
      <formula>""</formula>
    </cfRule>
  </conditionalFormatting>
  <conditionalFormatting sqref="C19:F19 I19:J19">
    <cfRule type="cellIs" dxfId="30" priority="4" operator="equal">
      <formula>""""""</formula>
    </cfRule>
  </conditionalFormatting>
  <conditionalFormatting sqref="F15:H15">
    <cfRule type="cellIs" dxfId="29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Labels!$F$2:$F$30</xm:f>
          </x14:formula1>
          <xm:sqref>K25:K31</xm:sqref>
        </x14:dataValidation>
        <x14:dataValidation type="list" showInputMessage="1" showErrorMessage="1">
          <x14:formula1>
            <xm:f>Labels!$A$2:$A$30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0"/>
  <sheetViews>
    <sheetView showGridLines="0" topLeftCell="B1" zoomScaleNormal="100" zoomScaleSheetLayoutView="115" zoomScalePageLayoutView="130" workbookViewId="0">
      <selection activeCell="B3" sqref="B3"/>
    </sheetView>
  </sheetViews>
  <sheetFormatPr defaultColWidth="9.140625" defaultRowHeight="15" x14ac:dyDescent="0.25"/>
  <cols>
    <col min="1" max="1" width="14.5703125" style="67" customWidth="1"/>
    <col min="2" max="2" width="16.85546875" style="67" customWidth="1"/>
    <col min="3" max="3" width="25.5703125" style="67" customWidth="1"/>
    <col min="4" max="4" width="19.140625" style="67" customWidth="1"/>
    <col min="5" max="5" width="15.7109375" style="67" customWidth="1"/>
    <col min="6" max="6" width="18.7109375" style="67" customWidth="1"/>
    <col min="7" max="7" width="23.85546875" style="67" customWidth="1"/>
    <col min="8" max="8" width="27.7109375" style="67" customWidth="1"/>
    <col min="9" max="9" width="36.28515625" style="67" customWidth="1"/>
    <col min="10" max="10" width="33.42578125" style="67" customWidth="1"/>
    <col min="11" max="11" width="18.5703125" style="67" customWidth="1"/>
    <col min="12" max="12" width="24.42578125" style="67" customWidth="1"/>
    <col min="13" max="13" width="17" style="67" customWidth="1"/>
    <col min="14" max="14" width="13.42578125" style="67" customWidth="1"/>
    <col min="15" max="16384" width="9.140625" style="67"/>
  </cols>
  <sheetData>
    <row r="1" spans="1:38" x14ac:dyDescent="0.25">
      <c r="A1" s="176" t="s">
        <v>204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21"/>
      <c r="AC1" s="121"/>
      <c r="AD1" s="121"/>
      <c r="AE1" s="124"/>
      <c r="AF1" s="124"/>
      <c r="AG1" s="124"/>
      <c r="AH1" s="124"/>
      <c r="AI1" s="124"/>
      <c r="AJ1" s="124"/>
      <c r="AK1" s="124"/>
      <c r="AL1" s="124"/>
    </row>
    <row r="2" spans="1:38" x14ac:dyDescent="0.25">
      <c r="A2" s="116" t="s">
        <v>199</v>
      </c>
      <c r="B2" s="115" t="s">
        <v>202</v>
      </c>
      <c r="C2" s="115" t="s">
        <v>192</v>
      </c>
      <c r="D2" s="115" t="s">
        <v>186</v>
      </c>
      <c r="E2" s="115" t="s">
        <v>187</v>
      </c>
      <c r="F2" s="115" t="s">
        <v>193</v>
      </c>
      <c r="G2" s="115" t="s">
        <v>194</v>
      </c>
      <c r="H2" s="115" t="s">
        <v>195</v>
      </c>
      <c r="I2" s="115" t="s">
        <v>196</v>
      </c>
      <c r="J2" s="115" t="s">
        <v>197</v>
      </c>
      <c r="K2" s="115" t="s">
        <v>198</v>
      </c>
      <c r="L2" s="115" t="s">
        <v>181</v>
      </c>
      <c r="M2" s="120" t="s">
        <v>219</v>
      </c>
      <c r="N2" s="115" t="s">
        <v>203</v>
      </c>
      <c r="O2" s="117"/>
      <c r="P2" s="117">
        <v>1</v>
      </c>
      <c r="Q2" s="117" t="s">
        <v>188</v>
      </c>
      <c r="R2" s="117">
        <v>0.3</v>
      </c>
      <c r="S2" s="117"/>
      <c r="T2" s="117" t="s">
        <v>184</v>
      </c>
      <c r="U2" s="117"/>
      <c r="V2" s="117"/>
      <c r="W2" s="117"/>
      <c r="X2" s="117"/>
      <c r="Y2" s="117"/>
      <c r="Z2" s="117"/>
      <c r="AA2" s="117"/>
      <c r="AB2" s="121"/>
      <c r="AC2" s="121"/>
      <c r="AD2" s="121"/>
      <c r="AE2" s="124"/>
      <c r="AF2" s="124"/>
      <c r="AG2" s="124"/>
      <c r="AH2" s="124"/>
      <c r="AI2" s="124"/>
      <c r="AJ2" s="124"/>
      <c r="AK2" s="124"/>
      <c r="AL2" s="124"/>
    </row>
    <row r="3" spans="1:38" x14ac:dyDescent="0.25">
      <c r="A3" s="115" t="s">
        <v>58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4" t="str">
        <f>IF(OR(I3=""),"",IF(AND(I3="Međunarodno relevantni radovi",J3="Žirirani rad"),3,IF(AND(I3="Međunarodno relevantni radovi",J3="Otvoreni rad"),2,IF(AND(I3="Nacionalno relevantni radovi",J3="Žirirani rad"),2,IF(AND(I3="Nacionalno relevantni radovi",J3="Otvoreni rad"),1,""))))+K3)</f>
        <v/>
      </c>
      <c r="M3" s="111"/>
      <c r="N3" s="111"/>
      <c r="O3" s="117"/>
      <c r="P3" s="117">
        <v>2</v>
      </c>
      <c r="Q3" s="117" t="s">
        <v>189</v>
      </c>
      <c r="R3" s="117">
        <v>0.2</v>
      </c>
      <c r="S3" s="117">
        <v>2019</v>
      </c>
      <c r="T3" s="117" t="s">
        <v>185</v>
      </c>
      <c r="U3" s="117"/>
      <c r="V3" s="117"/>
      <c r="W3" s="117"/>
      <c r="X3" s="117"/>
      <c r="Y3" s="117"/>
      <c r="Z3" s="117"/>
      <c r="AA3" s="117"/>
      <c r="AB3" s="121"/>
      <c r="AC3" s="121"/>
      <c r="AD3" s="121"/>
      <c r="AE3" s="124"/>
      <c r="AF3" s="124"/>
      <c r="AG3" s="124"/>
      <c r="AH3" s="124"/>
      <c r="AI3" s="124"/>
      <c r="AJ3" s="124"/>
      <c r="AK3" s="124"/>
      <c r="AL3" s="124"/>
    </row>
    <row r="4" spans="1:38" x14ac:dyDescent="0.25">
      <c r="A4" s="115" t="s">
        <v>62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4" t="str">
        <f t="shared" ref="L4:L12" si="0">IF(OR(I4="",J4="",K4=""),"",IF(AND(I4="Međunarodno relevantni radovi",J4="Žirirani rad"),3,IF(AND(I4="Međunarodno relevantni radovi",J4="Otvoreni rad"),2,IF(AND(I4="Nacionalno relevantni radovi",J4="Žirirani rad"),2,IF(AND(I4="Nacionalno relevantni radovi",J4="Otvoreni rad"),1,""))))+K4)</f>
        <v/>
      </c>
      <c r="M4" s="111"/>
      <c r="N4" s="111"/>
      <c r="O4" s="117"/>
      <c r="P4" s="117">
        <v>3</v>
      </c>
      <c r="Q4" s="117"/>
      <c r="R4" s="117">
        <v>0.1</v>
      </c>
      <c r="S4" s="117">
        <v>2020</v>
      </c>
      <c r="T4" s="117"/>
      <c r="U4" s="117"/>
      <c r="V4" s="117"/>
      <c r="W4" s="117"/>
      <c r="X4" s="117"/>
      <c r="Y4" s="117"/>
      <c r="Z4" s="117"/>
      <c r="AA4" s="117"/>
      <c r="AB4" s="121"/>
      <c r="AC4" s="121"/>
      <c r="AD4" s="121"/>
      <c r="AE4" s="124"/>
      <c r="AF4" s="124"/>
      <c r="AG4" s="124"/>
      <c r="AH4" s="124"/>
      <c r="AI4" s="124"/>
      <c r="AJ4" s="124"/>
      <c r="AK4" s="124"/>
      <c r="AL4" s="124"/>
    </row>
    <row r="5" spans="1:38" x14ac:dyDescent="0.25">
      <c r="A5" s="115" t="s">
        <v>63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4" t="str">
        <f t="shared" si="0"/>
        <v/>
      </c>
      <c r="M5" s="111"/>
      <c r="N5" s="111"/>
      <c r="O5" s="117"/>
      <c r="P5" s="117"/>
      <c r="Q5" s="117"/>
      <c r="R5" s="117">
        <v>0.05</v>
      </c>
      <c r="S5" s="117">
        <v>2021</v>
      </c>
      <c r="T5" s="117"/>
      <c r="U5" s="117"/>
      <c r="V5" s="117"/>
      <c r="W5" s="117"/>
      <c r="X5" s="117"/>
      <c r="Y5" s="117"/>
      <c r="Z5" s="117"/>
      <c r="AA5" s="117"/>
      <c r="AB5" s="121"/>
      <c r="AC5" s="121"/>
      <c r="AD5" s="121"/>
      <c r="AE5" s="124"/>
      <c r="AF5" s="124"/>
      <c r="AG5" s="124"/>
      <c r="AH5" s="124"/>
      <c r="AI5" s="124"/>
      <c r="AJ5" s="124"/>
      <c r="AK5" s="124"/>
      <c r="AL5" s="124"/>
    </row>
    <row r="6" spans="1:38" x14ac:dyDescent="0.25">
      <c r="A6" s="115" t="s">
        <v>64</v>
      </c>
      <c r="B6" s="111"/>
      <c r="C6" s="111"/>
      <c r="D6" s="114"/>
      <c r="E6" s="114"/>
      <c r="F6" s="111"/>
      <c r="G6" s="111"/>
      <c r="H6" s="111"/>
      <c r="I6" s="111"/>
      <c r="J6" s="111"/>
      <c r="K6" s="111"/>
      <c r="L6" s="114" t="str">
        <f t="shared" si="0"/>
        <v/>
      </c>
      <c r="M6" s="111"/>
      <c r="N6" s="111"/>
      <c r="O6" s="117"/>
      <c r="P6" s="117"/>
      <c r="Q6" s="117"/>
      <c r="R6" s="117">
        <v>0.5</v>
      </c>
      <c r="S6" s="117">
        <v>2022</v>
      </c>
      <c r="T6" s="117"/>
      <c r="U6" s="117"/>
      <c r="V6" s="117"/>
      <c r="W6" s="117"/>
      <c r="X6" s="117"/>
      <c r="Y6" s="117"/>
      <c r="Z6" s="117"/>
      <c r="AA6" s="117"/>
      <c r="AB6" s="121"/>
      <c r="AC6" s="121"/>
      <c r="AD6" s="121"/>
      <c r="AE6" s="124"/>
      <c r="AF6" s="124"/>
      <c r="AG6" s="124"/>
      <c r="AH6" s="124"/>
      <c r="AI6" s="124"/>
      <c r="AJ6" s="124"/>
      <c r="AK6" s="124"/>
      <c r="AL6" s="124"/>
    </row>
    <row r="7" spans="1:38" x14ac:dyDescent="0.25">
      <c r="A7" s="115" t="s">
        <v>65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4" t="str">
        <f t="shared" si="0"/>
        <v/>
      </c>
      <c r="M7" s="111"/>
      <c r="N7" s="111"/>
      <c r="O7" s="117"/>
      <c r="P7" s="117"/>
      <c r="Q7" s="117"/>
      <c r="R7" s="117"/>
      <c r="S7" s="117">
        <v>2023</v>
      </c>
      <c r="T7" s="117"/>
      <c r="U7" s="117"/>
      <c r="V7" s="117"/>
      <c r="W7" s="117"/>
      <c r="X7" s="117"/>
      <c r="Y7" s="117"/>
      <c r="Z7" s="117"/>
      <c r="AA7" s="117"/>
      <c r="AB7" s="121"/>
      <c r="AC7" s="121"/>
      <c r="AD7" s="121"/>
      <c r="AE7" s="124"/>
      <c r="AF7" s="124"/>
      <c r="AG7" s="124"/>
      <c r="AH7" s="124"/>
      <c r="AI7" s="124"/>
      <c r="AJ7" s="124"/>
      <c r="AK7" s="124"/>
      <c r="AL7" s="124"/>
    </row>
    <row r="8" spans="1:38" x14ac:dyDescent="0.25">
      <c r="A8" s="115" t="s">
        <v>66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4" t="str">
        <f t="shared" si="0"/>
        <v/>
      </c>
      <c r="M8" s="111"/>
      <c r="N8" s="111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21"/>
      <c r="AC8" s="121"/>
      <c r="AD8" s="121"/>
      <c r="AE8" s="124"/>
      <c r="AF8" s="124"/>
      <c r="AG8" s="124"/>
      <c r="AH8" s="124"/>
      <c r="AI8" s="124"/>
      <c r="AJ8" s="124"/>
      <c r="AK8" s="124"/>
      <c r="AL8" s="124"/>
    </row>
    <row r="9" spans="1:38" x14ac:dyDescent="0.25">
      <c r="A9" s="115" t="s">
        <v>67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4" t="str">
        <f t="shared" si="0"/>
        <v/>
      </c>
      <c r="M9" s="111"/>
      <c r="N9" s="111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21"/>
      <c r="AC9" s="121"/>
      <c r="AD9" s="121"/>
      <c r="AE9" s="124"/>
      <c r="AF9" s="124"/>
      <c r="AG9" s="124"/>
      <c r="AH9" s="124"/>
      <c r="AI9" s="124"/>
      <c r="AJ9" s="124"/>
      <c r="AK9" s="124"/>
      <c r="AL9" s="124"/>
    </row>
    <row r="10" spans="1:38" x14ac:dyDescent="0.25">
      <c r="A10" s="115" t="s">
        <v>81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4" t="str">
        <f t="shared" si="0"/>
        <v/>
      </c>
      <c r="M10" s="111"/>
      <c r="N10" s="111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21"/>
      <c r="AC10" s="121"/>
      <c r="AD10" s="121"/>
      <c r="AE10" s="124"/>
      <c r="AF10" s="124"/>
      <c r="AG10" s="124"/>
      <c r="AH10" s="124"/>
      <c r="AI10" s="124"/>
      <c r="AJ10" s="124"/>
      <c r="AK10" s="124"/>
      <c r="AL10" s="124"/>
    </row>
    <row r="11" spans="1:38" x14ac:dyDescent="0.25">
      <c r="A11" s="115" t="s">
        <v>82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4" t="str">
        <f t="shared" si="0"/>
        <v/>
      </c>
      <c r="M11" s="111"/>
      <c r="N11" s="111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21"/>
      <c r="AC11" s="121"/>
      <c r="AD11" s="121"/>
      <c r="AE11" s="124"/>
      <c r="AF11" s="124"/>
      <c r="AG11" s="124"/>
      <c r="AH11" s="124"/>
      <c r="AI11" s="124"/>
      <c r="AJ11" s="124"/>
      <c r="AK11" s="124"/>
      <c r="AL11" s="124"/>
    </row>
    <row r="12" spans="1:38" x14ac:dyDescent="0.25">
      <c r="A12" s="115" t="s">
        <v>201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4" t="str">
        <f t="shared" si="0"/>
        <v/>
      </c>
      <c r="M12" s="111"/>
      <c r="N12" s="111"/>
      <c r="O12" s="117" t="str">
        <f>IF(AND(I3="Međunarodno relevantni radovi",J3="Žirirani rad"),3,IF(AND(I3="Međunarodno relevantni radovi",J3="Otvoreni rad"),2,IF(AND(I3="Nacionalno relevantni radovi",J3="Žirirani rad"),2,IF(AND(I3="Nacionalno relevantni radovi",J3="Otvoreni rad"),1,""))))</f>
        <v/>
      </c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21"/>
      <c r="AC12" s="121"/>
      <c r="AD12" s="121"/>
      <c r="AE12" s="124"/>
      <c r="AF12" s="124"/>
      <c r="AG12" s="124"/>
      <c r="AH12" s="124"/>
      <c r="AI12" s="124"/>
      <c r="AJ12" s="124"/>
      <c r="AK12" s="124"/>
      <c r="AL12" s="124"/>
    </row>
    <row r="13" spans="1:38" x14ac:dyDescent="0.25">
      <c r="A13" s="178" t="s">
        <v>182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114" t="str">
        <f t="shared" ref="L13" si="1">IF(AND(I13="Međunarodno relevantni radovi",J13="Žirirani rad"),3,IF(AND(I13="Međunarodno relevantni radovi",J13="Otvoreni rad"),2,IF(AND(I13="Nacionalno relevantni radovi",J13="Žirirani rad"),2,IF(AND(I13="Nacionalno relevantni radovi",J13="Otvoreni rad"),1,""))))</f>
        <v/>
      </c>
      <c r="M13" s="111"/>
      <c r="N13" s="111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21"/>
      <c r="AC13" s="121"/>
      <c r="AD13" s="121"/>
      <c r="AE13" s="124"/>
      <c r="AF13" s="124"/>
      <c r="AG13" s="124"/>
      <c r="AH13" s="124"/>
      <c r="AI13" s="124"/>
      <c r="AJ13" s="124"/>
      <c r="AK13" s="124"/>
      <c r="AL13" s="124"/>
    </row>
    <row r="14" spans="1:38" x14ac:dyDescent="0.25">
      <c r="A14" s="173" t="s">
        <v>114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5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21"/>
      <c r="AC14" s="121"/>
      <c r="AD14" s="121"/>
      <c r="AE14" s="124"/>
      <c r="AF14" s="124"/>
      <c r="AG14" s="124"/>
      <c r="AH14" s="124"/>
      <c r="AI14" s="124"/>
      <c r="AJ14" s="124"/>
      <c r="AK14" s="124"/>
      <c r="AL14" s="124"/>
    </row>
    <row r="15" spans="1:38" x14ac:dyDescent="0.25">
      <c r="A15" s="115" t="s">
        <v>199</v>
      </c>
      <c r="B15" s="115" t="s">
        <v>202</v>
      </c>
      <c r="C15" s="115" t="s">
        <v>192</v>
      </c>
      <c r="D15" s="115" t="s">
        <v>186</v>
      </c>
      <c r="E15" s="115" t="s">
        <v>187</v>
      </c>
      <c r="F15" s="115" t="s">
        <v>193</v>
      </c>
      <c r="G15" s="115" t="s">
        <v>194</v>
      </c>
      <c r="H15" s="115" t="s">
        <v>195</v>
      </c>
      <c r="I15" s="115" t="s">
        <v>196</v>
      </c>
      <c r="J15" s="115" t="s">
        <v>197</v>
      </c>
      <c r="K15" s="115" t="s">
        <v>198</v>
      </c>
      <c r="L15" s="115" t="s">
        <v>181</v>
      </c>
      <c r="M15" s="115" t="s">
        <v>219</v>
      </c>
      <c r="N15" s="115" t="s">
        <v>203</v>
      </c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21"/>
      <c r="AC15" s="121"/>
      <c r="AD15" s="121"/>
      <c r="AE15" s="124"/>
      <c r="AF15" s="124"/>
      <c r="AG15" s="124"/>
      <c r="AH15" s="124"/>
      <c r="AI15" s="124"/>
      <c r="AJ15" s="124"/>
      <c r="AK15" s="124"/>
      <c r="AL15" s="124"/>
    </row>
    <row r="16" spans="1:38" x14ac:dyDescent="0.25">
      <c r="A16" s="115" t="s">
        <v>58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4" t="str">
        <f>IF(OR(I16=""),"",IF(AND(I16="Međunarodno relevantni radovi",J16="Žirirani rad"),3,IF(AND(I16="Međunarodno relevantni radovi",J16="Otvoreni rad"),2,IF(AND(I16="Nacionalno relevantni radovi",J16="Žirirani rad"),2,IF(AND(I16="Nacionalno relevantni radovi",J16="Otvoreni rad"),1,""))))+K16)</f>
        <v/>
      </c>
      <c r="M16" s="111"/>
      <c r="N16" s="111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21"/>
      <c r="AC16" s="121"/>
      <c r="AD16" s="121"/>
      <c r="AE16" s="124"/>
      <c r="AF16" s="124"/>
      <c r="AG16" s="124"/>
      <c r="AH16" s="124"/>
      <c r="AI16" s="124"/>
      <c r="AJ16" s="124"/>
      <c r="AK16" s="124"/>
      <c r="AL16" s="124"/>
    </row>
    <row r="17" spans="1:38" x14ac:dyDescent="0.25">
      <c r="A17" s="115" t="s">
        <v>62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4" t="str">
        <f t="shared" ref="L17:L25" si="2">IF(OR(I17=""),"",IF(AND(I17="Međunarodno relevantni radovi",J17="Žirirani rad"),3,IF(AND(I17="Međunarodno relevantni radovi",J17="Otvoreni rad"),2,IF(AND(I17="Nacionalno relevantni radovi",J17="Žirirani rad"),2,IF(AND(I17="Nacionalno relevantni radovi",J17="Otvoreni rad"),1,""))))+K17)</f>
        <v/>
      </c>
      <c r="M17" s="111"/>
      <c r="N17" s="111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21"/>
      <c r="AC17" s="121"/>
      <c r="AD17" s="121"/>
      <c r="AE17" s="124"/>
      <c r="AF17" s="124"/>
      <c r="AG17" s="124"/>
      <c r="AH17" s="124"/>
      <c r="AI17" s="124"/>
      <c r="AJ17" s="124"/>
      <c r="AK17" s="124"/>
      <c r="AL17" s="124"/>
    </row>
    <row r="18" spans="1:38" x14ac:dyDescent="0.25">
      <c r="A18" s="115" t="s">
        <v>63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4" t="str">
        <f t="shared" si="2"/>
        <v/>
      </c>
      <c r="M18" s="111"/>
      <c r="N18" s="111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21"/>
      <c r="AC18" s="121"/>
      <c r="AD18" s="121"/>
      <c r="AE18" s="124"/>
      <c r="AF18" s="124"/>
      <c r="AG18" s="124"/>
      <c r="AH18" s="124"/>
      <c r="AI18" s="124"/>
      <c r="AJ18" s="124"/>
      <c r="AK18" s="124"/>
      <c r="AL18" s="124"/>
    </row>
    <row r="19" spans="1:38" x14ac:dyDescent="0.25">
      <c r="A19" s="115" t="s">
        <v>64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4" t="str">
        <f t="shared" si="2"/>
        <v/>
      </c>
      <c r="M19" s="111"/>
      <c r="N19" s="111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21"/>
      <c r="AC19" s="121"/>
      <c r="AD19" s="121"/>
      <c r="AE19" s="124"/>
      <c r="AF19" s="124"/>
      <c r="AG19" s="124"/>
      <c r="AH19" s="124"/>
      <c r="AI19" s="124"/>
      <c r="AJ19" s="124"/>
      <c r="AK19" s="124"/>
      <c r="AL19" s="124"/>
    </row>
    <row r="20" spans="1:38" x14ac:dyDescent="0.25">
      <c r="A20" s="115" t="s">
        <v>65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4" t="str">
        <f t="shared" si="2"/>
        <v/>
      </c>
      <c r="M20" s="111"/>
      <c r="N20" s="111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21"/>
      <c r="AC20" s="121"/>
      <c r="AD20" s="121"/>
      <c r="AE20" s="124"/>
      <c r="AF20" s="124"/>
      <c r="AG20" s="124"/>
      <c r="AH20" s="124"/>
      <c r="AI20" s="124"/>
      <c r="AJ20" s="124"/>
      <c r="AK20" s="124"/>
      <c r="AL20" s="124"/>
    </row>
    <row r="21" spans="1:38" ht="15.6" customHeight="1" x14ac:dyDescent="0.25">
      <c r="A21" s="115" t="s">
        <v>66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4" t="str">
        <f t="shared" si="2"/>
        <v/>
      </c>
      <c r="M21" s="111"/>
      <c r="N21" s="111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21"/>
      <c r="AC21" s="121"/>
      <c r="AD21" s="121"/>
      <c r="AE21" s="124"/>
      <c r="AF21" s="124"/>
      <c r="AG21" s="124"/>
      <c r="AH21" s="124"/>
      <c r="AI21" s="124"/>
      <c r="AJ21" s="124"/>
      <c r="AK21" s="124"/>
      <c r="AL21" s="124"/>
    </row>
    <row r="22" spans="1:38" x14ac:dyDescent="0.25">
      <c r="A22" s="115" t="s">
        <v>67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4" t="str">
        <f t="shared" si="2"/>
        <v/>
      </c>
      <c r="M22" s="111"/>
      <c r="N22" s="111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21"/>
      <c r="AC22" s="121"/>
      <c r="AD22" s="121"/>
      <c r="AE22" s="124"/>
      <c r="AF22" s="124"/>
      <c r="AG22" s="124"/>
      <c r="AH22" s="124"/>
      <c r="AI22" s="124"/>
      <c r="AJ22" s="124"/>
      <c r="AK22" s="124"/>
      <c r="AL22" s="124"/>
    </row>
    <row r="23" spans="1:38" x14ac:dyDescent="0.25">
      <c r="A23" s="115" t="s">
        <v>81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4" t="str">
        <f t="shared" si="2"/>
        <v/>
      </c>
      <c r="M23" s="111"/>
      <c r="N23" s="111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21"/>
      <c r="AC23" s="121"/>
      <c r="AD23" s="121"/>
      <c r="AE23" s="124"/>
      <c r="AF23" s="124"/>
      <c r="AG23" s="124"/>
      <c r="AH23" s="124"/>
      <c r="AI23" s="124"/>
      <c r="AJ23" s="124"/>
      <c r="AK23" s="124"/>
      <c r="AL23" s="124"/>
    </row>
    <row r="24" spans="1:38" x14ac:dyDescent="0.25">
      <c r="A24" s="115" t="s">
        <v>82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4" t="str">
        <f t="shared" si="2"/>
        <v/>
      </c>
      <c r="M24" s="111"/>
      <c r="N24" s="111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21"/>
      <c r="AC24" s="121"/>
      <c r="AD24" s="121"/>
      <c r="AE24" s="124"/>
      <c r="AF24" s="124"/>
      <c r="AG24" s="124"/>
      <c r="AH24" s="124"/>
      <c r="AI24" s="124"/>
      <c r="AJ24" s="124"/>
      <c r="AK24" s="124"/>
      <c r="AL24" s="124"/>
    </row>
    <row r="25" spans="1:38" x14ac:dyDescent="0.25">
      <c r="A25" s="115" t="s">
        <v>201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4" t="str">
        <f t="shared" si="2"/>
        <v/>
      </c>
      <c r="M25" s="111"/>
      <c r="N25" s="111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21"/>
      <c r="AC25" s="121"/>
      <c r="AD25" s="121"/>
      <c r="AE25" s="124"/>
      <c r="AF25" s="124"/>
      <c r="AG25" s="124"/>
      <c r="AH25" s="124"/>
      <c r="AI25" s="124"/>
      <c r="AJ25" s="124"/>
      <c r="AK25" s="124"/>
      <c r="AL25" s="124"/>
    </row>
    <row r="26" spans="1:38" ht="15.75" x14ac:dyDescent="0.25">
      <c r="A26" s="178" t="s">
        <v>183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80"/>
      <c r="L26" s="113" t="str">
        <f>IFERROR(IF(SUM(L16:L25)*0.75=0,"",SUM(L16:L25)*0.75),"")</f>
        <v/>
      </c>
      <c r="M26" s="111"/>
      <c r="N26" s="111"/>
      <c r="O26" s="117" t="s">
        <v>190</v>
      </c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21"/>
      <c r="AC26" s="121"/>
      <c r="AD26" s="121"/>
      <c r="AE26" s="124"/>
      <c r="AF26" s="124"/>
      <c r="AG26" s="124"/>
      <c r="AH26" s="124"/>
      <c r="AI26" s="124"/>
      <c r="AJ26" s="124"/>
      <c r="AK26" s="124"/>
      <c r="AL26" s="124"/>
    </row>
    <row r="27" spans="1:38" ht="15.75" x14ac:dyDescent="0.25">
      <c r="A27" s="178" t="s">
        <v>200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13" t="str">
        <f>IFERROR(IF((L13+L26*0.75)=0,"",(L13+L26)),"")</f>
        <v/>
      </c>
      <c r="M27" s="111"/>
      <c r="N27" s="111"/>
      <c r="O27" s="117" t="s">
        <v>191</v>
      </c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21"/>
      <c r="AC27" s="121"/>
      <c r="AD27" s="121"/>
      <c r="AE27" s="124"/>
      <c r="AF27" s="124"/>
      <c r="AG27" s="124"/>
      <c r="AH27" s="124"/>
      <c r="AI27" s="124"/>
      <c r="AJ27" s="124"/>
      <c r="AK27" s="124"/>
      <c r="AL27" s="124"/>
    </row>
    <row r="28" spans="1:38" x14ac:dyDescent="0.25">
      <c r="N28" s="112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21"/>
      <c r="AC28" s="121"/>
      <c r="AD28" s="121"/>
      <c r="AE28" s="124"/>
      <c r="AF28" s="124"/>
      <c r="AG28" s="124"/>
      <c r="AH28" s="124"/>
      <c r="AI28" s="124"/>
      <c r="AJ28" s="124"/>
      <c r="AK28" s="124"/>
      <c r="AL28" s="124"/>
    </row>
    <row r="29" spans="1:38" x14ac:dyDescent="0.25">
      <c r="N29" s="112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4"/>
      <c r="AF29" s="124"/>
      <c r="AG29" s="124"/>
      <c r="AH29" s="124"/>
      <c r="AI29" s="124"/>
      <c r="AJ29" s="124"/>
      <c r="AK29" s="124"/>
      <c r="AL29" s="124"/>
    </row>
    <row r="30" spans="1:38" x14ac:dyDescent="0.25">
      <c r="N30" s="112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4"/>
      <c r="AF30" s="124"/>
      <c r="AG30" s="124"/>
      <c r="AH30" s="124"/>
      <c r="AI30" s="124"/>
      <c r="AJ30" s="124"/>
      <c r="AK30" s="124"/>
      <c r="AL30" s="124"/>
    </row>
    <row r="31" spans="1:38" x14ac:dyDescent="0.25">
      <c r="N31" s="112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4"/>
      <c r="AF31" s="124"/>
      <c r="AG31" s="124"/>
      <c r="AH31" s="124"/>
      <c r="AI31" s="124"/>
      <c r="AJ31" s="124"/>
      <c r="AK31" s="124"/>
      <c r="AL31" s="124"/>
    </row>
    <row r="32" spans="1:38" x14ac:dyDescent="0.25"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21"/>
      <c r="AB32" s="118"/>
      <c r="AC32" s="118"/>
      <c r="AD32" s="118"/>
    </row>
    <row r="33" spans="15:30" x14ac:dyDescent="0.25"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21"/>
      <c r="AB33" s="118"/>
      <c r="AC33" s="118"/>
      <c r="AD33" s="118"/>
    </row>
    <row r="34" spans="15:30" x14ac:dyDescent="0.25"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18"/>
      <c r="AC34" s="118"/>
      <c r="AD34" s="118"/>
    </row>
    <row r="35" spans="15:30" x14ac:dyDescent="0.25"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18"/>
      <c r="AC35" s="118"/>
      <c r="AD35" s="118"/>
    </row>
    <row r="36" spans="15:30" x14ac:dyDescent="0.25"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18"/>
      <c r="AC36" s="118"/>
      <c r="AD36" s="118"/>
    </row>
    <row r="37" spans="15:30" x14ac:dyDescent="0.25"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18"/>
      <c r="AC37" s="118"/>
      <c r="AD37" s="118"/>
    </row>
    <row r="38" spans="15:30" x14ac:dyDescent="0.25"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18"/>
      <c r="AC38" s="118"/>
      <c r="AD38" s="118"/>
    </row>
    <row r="39" spans="15:30" x14ac:dyDescent="0.25"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18"/>
      <c r="AC39" s="118"/>
      <c r="AD39" s="118"/>
    </row>
    <row r="40" spans="15:30" x14ac:dyDescent="0.25"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18"/>
      <c r="AC40" s="118"/>
      <c r="AD40" s="118"/>
    </row>
  </sheetData>
  <sheetProtection algorithmName="SHA-512" hashValue="1turk1rwYg96pmIFaePApEcla5XdC07cOs3YZMPMsLtMjavXDKQ61L9idKKnWTwO+tO1eBKroCsN7kMQ8WuprQ==" saltValue="6W4PK8DOTzH9kiWM9nQcvg==" spinCount="100000" sheet="1" selectLockedCells="1"/>
  <dataConsolidate/>
  <mergeCells count="5">
    <mergeCell ref="A14:N14"/>
    <mergeCell ref="A1:N1"/>
    <mergeCell ref="A27:K27"/>
    <mergeCell ref="A26:K26"/>
    <mergeCell ref="A13:K13"/>
  </mergeCells>
  <conditionalFormatting sqref="B2 A3:G3 B4:G12 A16:E16 B17:E25 I3:M3 F16:K25 I4:K12 L4:M13">
    <cfRule type="cellIs" dxfId="28" priority="17" operator="equal">
      <formula>""</formula>
    </cfRule>
  </conditionalFormatting>
  <conditionalFormatting sqref="A5 A7 A9 A11">
    <cfRule type="cellIs" dxfId="27" priority="14" operator="equal">
      <formula>""</formula>
    </cfRule>
  </conditionalFormatting>
  <conditionalFormatting sqref="B15">
    <cfRule type="cellIs" dxfId="26" priority="13" operator="equal">
      <formula>""</formula>
    </cfRule>
  </conditionalFormatting>
  <conditionalFormatting sqref="A18 A20 A22 A24 M16:M25">
    <cfRule type="cellIs" dxfId="25" priority="12" operator="equal">
      <formula>""</formula>
    </cfRule>
  </conditionalFormatting>
  <conditionalFormatting sqref="L26:M26">
    <cfRule type="cellIs" dxfId="24" priority="8" operator="equal">
      <formula>""</formula>
    </cfRule>
  </conditionalFormatting>
  <conditionalFormatting sqref="L27:M27">
    <cfRule type="cellIs" dxfId="23" priority="7" operator="equal">
      <formula>""</formula>
    </cfRule>
  </conditionalFormatting>
  <conditionalFormatting sqref="H3:H12">
    <cfRule type="cellIs" dxfId="22" priority="5" operator="equal">
      <formula>""</formula>
    </cfRule>
  </conditionalFormatting>
  <conditionalFormatting sqref="L16:L25">
    <cfRule type="cellIs" dxfId="21" priority="4" operator="equal">
      <formula>""</formula>
    </cfRule>
  </conditionalFormatting>
  <conditionalFormatting sqref="N3:N13">
    <cfRule type="cellIs" dxfId="20" priority="3" operator="equal">
      <formula>""</formula>
    </cfRule>
  </conditionalFormatting>
  <conditionalFormatting sqref="N16:N26">
    <cfRule type="cellIs" dxfId="19" priority="2" operator="equal">
      <formula>""</formula>
    </cfRule>
  </conditionalFormatting>
  <conditionalFormatting sqref="N27">
    <cfRule type="cellIs" dxfId="18" priority="1" operator="equal">
      <formula>""</formula>
    </cfRule>
  </conditionalFormatting>
  <dataValidations xWindow="201" yWindow="290" count="11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3:F12 F16:F25">
      <formula1>$S$1:$S$7</formula1>
    </dataValidation>
    <dataValidation type="list" allowBlank="1" showInputMessage="1" showErrorMessage="1" sqref="J16:J25">
      <formula1>$O$25:$O$27</formula1>
    </dataValidation>
    <dataValidation type="list" allowBlank="1" showInputMessage="1" showErrorMessage="1" prompt="Odaberi dodatne bodove i obrazloži ih u napomeni" sqref="K16:K25 K3:K12">
      <formula1>$R$6:$R$7</formula1>
    </dataValidation>
    <dataValidation allowBlank="1" showInputMessage="1" showErrorMessage="1" prompt="u napomenama pojasnite dodatne bodove_x000a_" sqref="M3:M13"/>
    <dataValidation allowBlank="1" showInputMessage="1" showErrorMessage="1" prompt="u napomenama pojasnite dodatne bodove" sqref="M16:M27"/>
    <dataValidation type="list" allowBlank="1" showInputMessage="1" showErrorMessage="1" prompt="Odaberi kategoriju rada" sqref="I16:I25 I3:I12">
      <formula1>$T$1:$T$3</formula1>
    </dataValidation>
    <dataValidation allowBlank="1" showErrorMessage="1" prompt="Za prelazak u novi red unutar ćelije stisnite Alt+Enter" sqref="A2:M2 L3:L13 A4:A12 B3:E12 A16:E25 L16:L27 A15:M15"/>
    <dataValidation allowBlank="1" showInputMessage="1" showErrorMessage="1" prompt="Kronološki posloži radove - od najnovijeg do najstarijeg" sqref="A3"/>
    <dataValidation type="list" allowBlank="1" showInputMessage="1" showErrorMessage="1" sqref="J3:J12">
      <formula1>$O$26:$O$28</formula1>
    </dataValidation>
    <dataValidation type="whole" allowBlank="1" showInputMessage="1" showErrorMessage="1" sqref="H16:H25 H3:H12">
      <formula1>1</formula1>
      <formula2>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7" customWidth="1"/>
    <col min="2" max="13" width="7" style="67" customWidth="1"/>
    <col min="14" max="26" width="9.140625" style="67"/>
    <col min="27" max="27" width="7.85546875" style="67" customWidth="1"/>
    <col min="28" max="16384" width="9.140625" style="67"/>
  </cols>
  <sheetData>
    <row r="1" spans="1:13" x14ac:dyDescent="0.25">
      <c r="A1" s="181" t="s">
        <v>74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x14ac:dyDescent="0.25">
      <c r="A2" s="181" t="s">
        <v>108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5" customHeight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x14ac:dyDescent="0.2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5" spans="1:13" x14ac:dyDescent="0.25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3" x14ac:dyDescent="0.2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 x14ac:dyDescent="0.25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</row>
    <row r="8" spans="1:13" x14ac:dyDescent="0.25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13" x14ac:dyDescent="0.25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</row>
    <row r="10" spans="1:13" x14ac:dyDescent="0.25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</row>
    <row r="11" spans="1:13" x14ac:dyDescent="0.2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x14ac:dyDescent="0.25">
      <c r="A12" s="183" t="s">
        <v>206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x14ac:dyDescent="0.25">
      <c r="A13" s="184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6"/>
    </row>
    <row r="14" spans="1:13" x14ac:dyDescent="0.25">
      <c r="A14" s="187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9"/>
    </row>
    <row r="15" spans="1:13" x14ac:dyDescent="0.25">
      <c r="A15" s="187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9"/>
    </row>
    <row r="16" spans="1:13" x14ac:dyDescent="0.25">
      <c r="A16" s="187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9"/>
    </row>
    <row r="17" spans="1:13" x14ac:dyDescent="0.25">
      <c r="A17" s="187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9"/>
    </row>
    <row r="18" spans="1:13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9"/>
    </row>
    <row r="19" spans="1:13" x14ac:dyDescent="0.25">
      <c r="A19" s="187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9"/>
    </row>
    <row r="20" spans="1:13" x14ac:dyDescent="0.25">
      <c r="A20" s="187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9"/>
    </row>
    <row r="21" spans="1:13" ht="15" customHeight="1" x14ac:dyDescent="0.25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2"/>
    </row>
    <row r="22" spans="1:13" x14ac:dyDescent="0.25">
      <c r="A22" s="181" t="s">
        <v>109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</row>
    <row r="23" spans="1:13" ht="15" customHeight="1" x14ac:dyDescent="0.25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</row>
    <row r="24" spans="1:13" x14ac:dyDescent="0.25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</row>
    <row r="25" spans="1:13" x14ac:dyDescent="0.25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</row>
    <row r="26" spans="1:13" x14ac:dyDescent="0.2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</row>
    <row r="27" spans="1:13" x14ac:dyDescent="0.2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</row>
    <row r="28" spans="1:13" x14ac:dyDescent="0.25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</row>
    <row r="29" spans="1:13" ht="153" customHeight="1" x14ac:dyDescent="0.2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</row>
    <row r="30" spans="1:13" x14ac:dyDescent="0.25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</row>
    <row r="31" spans="1:13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</row>
    <row r="33" spans="1:27" x14ac:dyDescent="0.2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</row>
    <row r="34" spans="1:27" x14ac:dyDescent="0.25">
      <c r="A34" s="181" t="s">
        <v>110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</row>
    <row r="35" spans="1:27" x14ac:dyDescent="0.25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</row>
    <row r="36" spans="1:27" x14ac:dyDescent="0.25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AA36" s="105">
        <f>A35</f>
        <v>0</v>
      </c>
    </row>
    <row r="37" spans="1:27" x14ac:dyDescent="0.25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</row>
    <row r="38" spans="1:27" x14ac:dyDescent="0.25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</row>
    <row r="39" spans="1:27" x14ac:dyDescent="0.25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</row>
    <row r="40" spans="1:27" x14ac:dyDescent="0.25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</row>
    <row r="41" spans="1:27" x14ac:dyDescent="0.25">
      <c r="A41" s="193" t="s">
        <v>98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</row>
    <row r="42" spans="1:27" ht="15" customHeight="1" x14ac:dyDescent="0.25">
      <c r="A42" s="42" t="s">
        <v>57</v>
      </c>
      <c r="B42" s="194" t="s">
        <v>79</v>
      </c>
      <c r="C42" s="195"/>
      <c r="D42" s="195"/>
      <c r="E42" s="195"/>
      <c r="F42" s="196"/>
      <c r="G42" s="194" t="s">
        <v>80</v>
      </c>
      <c r="H42" s="195"/>
      <c r="I42" s="195"/>
      <c r="J42" s="195"/>
      <c r="K42" s="195"/>
      <c r="L42" s="195"/>
      <c r="M42" s="196"/>
    </row>
    <row r="43" spans="1:27" x14ac:dyDescent="0.25">
      <c r="A43" s="42" t="s">
        <v>58</v>
      </c>
      <c r="B43" s="194"/>
      <c r="C43" s="195"/>
      <c r="D43" s="195"/>
      <c r="E43" s="195"/>
      <c r="F43" s="196"/>
      <c r="G43" s="194"/>
      <c r="H43" s="195"/>
      <c r="I43" s="195"/>
      <c r="J43" s="195"/>
      <c r="K43" s="195"/>
      <c r="L43" s="195"/>
      <c r="M43" s="196"/>
    </row>
    <row r="44" spans="1:27" x14ac:dyDescent="0.25">
      <c r="A44" s="42" t="s">
        <v>62</v>
      </c>
      <c r="B44" s="194"/>
      <c r="C44" s="195"/>
      <c r="D44" s="195"/>
      <c r="E44" s="195"/>
      <c r="F44" s="196"/>
      <c r="G44" s="194"/>
      <c r="H44" s="195"/>
      <c r="I44" s="195"/>
      <c r="J44" s="195"/>
      <c r="K44" s="195"/>
      <c r="L44" s="195"/>
      <c r="M44" s="196"/>
    </row>
    <row r="45" spans="1:27" x14ac:dyDescent="0.25">
      <c r="A45" s="42" t="s">
        <v>63</v>
      </c>
      <c r="B45" s="194"/>
      <c r="C45" s="195"/>
      <c r="D45" s="195"/>
      <c r="E45" s="195"/>
      <c r="F45" s="196"/>
      <c r="G45" s="194"/>
      <c r="H45" s="195"/>
      <c r="I45" s="195"/>
      <c r="J45" s="195"/>
      <c r="K45" s="195"/>
      <c r="L45" s="195"/>
      <c r="M45" s="196"/>
    </row>
    <row r="46" spans="1:27" x14ac:dyDescent="0.25">
      <c r="A46" s="48" t="s">
        <v>64</v>
      </c>
      <c r="B46" s="194"/>
      <c r="C46" s="195"/>
      <c r="D46" s="195"/>
      <c r="E46" s="195"/>
      <c r="F46" s="196"/>
      <c r="G46" s="194"/>
      <c r="H46" s="195"/>
      <c r="I46" s="195"/>
      <c r="J46" s="195"/>
      <c r="K46" s="195"/>
      <c r="L46" s="195"/>
      <c r="M46" s="196"/>
    </row>
    <row r="47" spans="1:27" x14ac:dyDescent="0.25">
      <c r="A47" s="42" t="s">
        <v>65</v>
      </c>
      <c r="B47" s="194"/>
      <c r="C47" s="195"/>
      <c r="D47" s="195"/>
      <c r="E47" s="195"/>
      <c r="F47" s="196"/>
      <c r="G47" s="194"/>
      <c r="H47" s="195"/>
      <c r="I47" s="195"/>
      <c r="J47" s="195"/>
      <c r="K47" s="195"/>
      <c r="L47" s="195"/>
      <c r="M47" s="196"/>
    </row>
    <row r="48" spans="1:27" x14ac:dyDescent="0.25">
      <c r="A48" s="42" t="s">
        <v>66</v>
      </c>
      <c r="B48" s="194"/>
      <c r="C48" s="195"/>
      <c r="D48" s="195"/>
      <c r="E48" s="195"/>
      <c r="F48" s="196"/>
      <c r="G48" s="194"/>
      <c r="H48" s="195"/>
      <c r="I48" s="195"/>
      <c r="J48" s="195"/>
      <c r="K48" s="195"/>
      <c r="L48" s="195"/>
      <c r="M48" s="196"/>
    </row>
    <row r="49" spans="1:13" x14ac:dyDescent="0.25">
      <c r="A49" s="42" t="s">
        <v>67</v>
      </c>
      <c r="B49" s="194"/>
      <c r="C49" s="195"/>
      <c r="D49" s="195"/>
      <c r="E49" s="195"/>
      <c r="F49" s="196"/>
      <c r="G49" s="194"/>
      <c r="H49" s="195"/>
      <c r="I49" s="195"/>
      <c r="J49" s="195"/>
      <c r="K49" s="195"/>
      <c r="L49" s="195"/>
      <c r="M49" s="196"/>
    </row>
    <row r="50" spans="1:13" x14ac:dyDescent="0.25">
      <c r="A50" s="42" t="s">
        <v>81</v>
      </c>
      <c r="B50" s="194"/>
      <c r="C50" s="195"/>
      <c r="D50" s="195"/>
      <c r="E50" s="195"/>
      <c r="F50" s="196"/>
      <c r="G50" s="194"/>
      <c r="H50" s="195"/>
      <c r="I50" s="195"/>
      <c r="J50" s="195"/>
      <c r="K50" s="195"/>
      <c r="L50" s="195"/>
      <c r="M50" s="196"/>
    </row>
    <row r="51" spans="1:13" x14ac:dyDescent="0.25">
      <c r="A51" s="42" t="s">
        <v>82</v>
      </c>
      <c r="B51" s="194"/>
      <c r="C51" s="195"/>
      <c r="D51" s="195"/>
      <c r="E51" s="195"/>
      <c r="F51" s="196"/>
      <c r="G51" s="194"/>
      <c r="H51" s="195"/>
      <c r="I51" s="195"/>
      <c r="J51" s="195"/>
      <c r="K51" s="195"/>
      <c r="L51" s="195"/>
      <c r="M51" s="196"/>
    </row>
    <row r="52" spans="1:13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7"/>
      <c r="K52" s="7"/>
      <c r="L52" s="7"/>
      <c r="M52" s="7"/>
    </row>
    <row r="53" spans="1:13" x14ac:dyDescent="0.25">
      <c r="A53" s="69"/>
      <c r="B53" s="69"/>
      <c r="C53" s="69"/>
      <c r="D53" s="70"/>
      <c r="E53" s="70"/>
      <c r="F53" s="70"/>
      <c r="G53" s="70"/>
      <c r="H53" s="71"/>
      <c r="I53" s="71"/>
      <c r="J53" s="7"/>
      <c r="K53" s="7"/>
      <c r="L53" s="7"/>
      <c r="M53" s="7"/>
    </row>
    <row r="54" spans="1:13" x14ac:dyDescent="0.25">
      <c r="A54" s="69"/>
      <c r="B54" s="69"/>
      <c r="C54" s="69"/>
      <c r="D54" s="70"/>
      <c r="E54" s="70"/>
      <c r="F54" s="70"/>
      <c r="G54" s="70"/>
      <c r="H54" s="71"/>
      <c r="I54" s="71"/>
      <c r="J54" s="7"/>
      <c r="K54" s="7"/>
      <c r="L54" s="7"/>
      <c r="M54" s="7"/>
    </row>
    <row r="55" spans="1:13" x14ac:dyDescent="0.25">
      <c r="A55" s="72"/>
      <c r="B55" s="72"/>
      <c r="C55" s="72"/>
      <c r="D55" s="72"/>
      <c r="E55" s="72"/>
      <c r="F55" s="72"/>
      <c r="G55" s="72"/>
      <c r="H55" s="73"/>
      <c r="I55" s="73"/>
      <c r="J55" s="7"/>
      <c r="K55" s="7"/>
      <c r="L55" s="7"/>
      <c r="M55" s="7"/>
    </row>
  </sheetData>
  <mergeCells count="30">
    <mergeCell ref="B49:F49"/>
    <mergeCell ref="G49:M49"/>
    <mergeCell ref="B50:F50"/>
    <mergeCell ref="G50:M50"/>
    <mergeCell ref="B51:F51"/>
    <mergeCell ref="G51:M51"/>
    <mergeCell ref="B46:F46"/>
    <mergeCell ref="G46:M46"/>
    <mergeCell ref="B47:F47"/>
    <mergeCell ref="G47:M47"/>
    <mergeCell ref="B48:F48"/>
    <mergeCell ref="G48:M48"/>
    <mergeCell ref="B43:F43"/>
    <mergeCell ref="G43:M43"/>
    <mergeCell ref="B44:F44"/>
    <mergeCell ref="G44:M44"/>
    <mergeCell ref="B45:F45"/>
    <mergeCell ref="G45:M45"/>
    <mergeCell ref="A23:M33"/>
    <mergeCell ref="A34:M34"/>
    <mergeCell ref="A35:M40"/>
    <mergeCell ref="A41:M41"/>
    <mergeCell ref="B42:F42"/>
    <mergeCell ref="G42:M42"/>
    <mergeCell ref="A22:M22"/>
    <mergeCell ref="A1:M1"/>
    <mergeCell ref="A2:M2"/>
    <mergeCell ref="A3:M11"/>
    <mergeCell ref="A12:M12"/>
    <mergeCell ref="A13:M2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qref="H55:I55 A52:I54 A55"/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7" sqref="F7"/>
    </sheetView>
  </sheetViews>
  <sheetFormatPr defaultColWidth="9.140625" defaultRowHeight="15" x14ac:dyDescent="0.25"/>
  <cols>
    <col min="1" max="1" width="9.42578125" style="32" customWidth="1"/>
    <col min="2" max="2" width="11.85546875" style="32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203" t="s">
        <v>115</v>
      </c>
      <c r="B1" s="204"/>
      <c r="C1" s="204"/>
      <c r="D1" s="204"/>
      <c r="E1" s="204"/>
      <c r="F1" s="205"/>
    </row>
    <row r="2" spans="1:6" ht="17.25" customHeight="1" x14ac:dyDescent="0.25">
      <c r="A2" s="206" t="s">
        <v>78</v>
      </c>
      <c r="B2" s="206"/>
      <c r="C2" s="206"/>
      <c r="D2" s="207" t="s">
        <v>14</v>
      </c>
      <c r="E2" s="207"/>
      <c r="F2" s="122">
        <f>SUM(F8:F46)</f>
        <v>0</v>
      </c>
    </row>
    <row r="3" spans="1:6" ht="17.25" customHeight="1" x14ac:dyDescent="0.25">
      <c r="A3" s="206"/>
      <c r="B3" s="206"/>
      <c r="C3" s="206"/>
      <c r="D3" s="208" t="s">
        <v>9</v>
      </c>
      <c r="E3" s="209"/>
      <c r="F3" s="123">
        <f>SUMIF(B$8:B$46,D3,F$8:F$46)</f>
        <v>0</v>
      </c>
    </row>
    <row r="4" spans="1:6" ht="17.25" customHeight="1" x14ac:dyDescent="0.25">
      <c r="A4" s="206"/>
      <c r="B4" s="206"/>
      <c r="C4" s="206"/>
      <c r="D4" s="208" t="s">
        <v>75</v>
      </c>
      <c r="E4" s="209"/>
      <c r="F4" s="123">
        <f>SUMIF(B$8:B$46,D4,F$8:F$46)</f>
        <v>0</v>
      </c>
    </row>
    <row r="5" spans="1:6" ht="17.25" customHeight="1" x14ac:dyDescent="0.25">
      <c r="A5" s="206"/>
      <c r="B5" s="206"/>
      <c r="C5" s="206"/>
      <c r="D5" s="208" t="s">
        <v>76</v>
      </c>
      <c r="E5" s="209"/>
      <c r="F5" s="123">
        <f>SUMIF(B$8:B$46,D5,F$8:F$46)</f>
        <v>0</v>
      </c>
    </row>
    <row r="6" spans="1:6" ht="17.25" customHeight="1" x14ac:dyDescent="0.25">
      <c r="A6" s="206"/>
      <c r="B6" s="206"/>
      <c r="C6" s="206"/>
      <c r="D6" s="208" t="s">
        <v>77</v>
      </c>
      <c r="E6" s="209"/>
      <c r="F6" s="123">
        <f>SUMIF(B$8:B$46,D6,F$8:F$46)</f>
        <v>0</v>
      </c>
    </row>
    <row r="7" spans="1:6" ht="30" x14ac:dyDescent="0.25">
      <c r="A7" s="15" t="s">
        <v>0</v>
      </c>
      <c r="B7" s="15" t="s">
        <v>1</v>
      </c>
      <c r="C7" s="200" t="s">
        <v>112</v>
      </c>
      <c r="D7" s="201"/>
      <c r="E7" s="202"/>
      <c r="F7" s="16" t="s">
        <v>227</v>
      </c>
    </row>
    <row r="8" spans="1:6" s="14" customFormat="1" x14ac:dyDescent="0.25">
      <c r="A8" s="20"/>
      <c r="B8" s="12"/>
      <c r="C8" s="145"/>
      <c r="D8" s="146"/>
      <c r="E8" s="147"/>
      <c r="F8" s="13"/>
    </row>
    <row r="9" spans="1:6" s="14" customFormat="1" x14ac:dyDescent="0.25">
      <c r="A9" s="20"/>
      <c r="B9" s="12"/>
      <c r="C9" s="145"/>
      <c r="D9" s="146"/>
      <c r="E9" s="147"/>
      <c r="F9" s="13"/>
    </row>
    <row r="10" spans="1:6" s="14" customFormat="1" x14ac:dyDescent="0.25">
      <c r="A10" s="20" t="str">
        <f t="shared" ref="A10:A46" si="0">IF(B10&lt;&gt;"",A9+1,"")</f>
        <v/>
      </c>
      <c r="B10" s="12"/>
      <c r="C10" s="145"/>
      <c r="D10" s="146"/>
      <c r="E10" s="147"/>
      <c r="F10" s="110"/>
    </row>
    <row r="11" spans="1:6" s="14" customFormat="1" x14ac:dyDescent="0.25">
      <c r="A11" s="20" t="str">
        <f t="shared" si="0"/>
        <v/>
      </c>
      <c r="B11" s="12"/>
      <c r="C11" s="145"/>
      <c r="D11" s="146"/>
      <c r="E11" s="147"/>
      <c r="F11" s="110"/>
    </row>
    <row r="12" spans="1:6" s="14" customFormat="1" x14ac:dyDescent="0.25">
      <c r="A12" s="20" t="str">
        <f t="shared" si="0"/>
        <v/>
      </c>
      <c r="B12" s="12"/>
      <c r="C12" s="145"/>
      <c r="D12" s="146"/>
      <c r="E12" s="147"/>
      <c r="F12" s="110"/>
    </row>
    <row r="13" spans="1:6" s="14" customFormat="1" x14ac:dyDescent="0.25">
      <c r="A13" s="20" t="str">
        <f t="shared" si="0"/>
        <v/>
      </c>
      <c r="B13" s="12"/>
      <c r="C13" s="145"/>
      <c r="D13" s="146"/>
      <c r="E13" s="147"/>
      <c r="F13" s="110"/>
    </row>
    <row r="14" spans="1:6" s="14" customFormat="1" x14ac:dyDescent="0.25">
      <c r="A14" s="20" t="str">
        <f t="shared" si="0"/>
        <v/>
      </c>
      <c r="B14" s="12"/>
      <c r="C14" s="145"/>
      <c r="D14" s="146"/>
      <c r="E14" s="147"/>
      <c r="F14" s="110"/>
    </row>
    <row r="15" spans="1:6" s="14" customFormat="1" x14ac:dyDescent="0.25">
      <c r="A15" s="20" t="str">
        <f t="shared" si="0"/>
        <v/>
      </c>
      <c r="B15" s="12"/>
      <c r="C15" s="145"/>
      <c r="D15" s="146"/>
      <c r="E15" s="147"/>
      <c r="F15" s="110"/>
    </row>
    <row r="16" spans="1:6" s="14" customFormat="1" x14ac:dyDescent="0.25">
      <c r="A16" s="20" t="str">
        <f t="shared" si="0"/>
        <v/>
      </c>
      <c r="B16" s="12"/>
      <c r="C16" s="145"/>
      <c r="D16" s="146"/>
      <c r="E16" s="147"/>
      <c r="F16" s="110"/>
    </row>
    <row r="17" spans="1:6" s="14" customFormat="1" x14ac:dyDescent="0.25">
      <c r="A17" s="20" t="str">
        <f t="shared" si="0"/>
        <v/>
      </c>
      <c r="B17" s="12"/>
      <c r="C17" s="145"/>
      <c r="D17" s="146"/>
      <c r="E17" s="147"/>
      <c r="F17" s="110"/>
    </row>
    <row r="18" spans="1:6" s="14" customFormat="1" x14ac:dyDescent="0.25">
      <c r="A18" s="20" t="str">
        <f t="shared" si="0"/>
        <v/>
      </c>
      <c r="B18" s="12"/>
      <c r="C18" s="145"/>
      <c r="D18" s="146"/>
      <c r="E18" s="147"/>
      <c r="F18" s="110"/>
    </row>
    <row r="19" spans="1:6" s="14" customFormat="1" x14ac:dyDescent="0.25">
      <c r="A19" s="20" t="str">
        <f t="shared" si="0"/>
        <v/>
      </c>
      <c r="B19" s="12"/>
      <c r="C19" s="145"/>
      <c r="D19" s="146"/>
      <c r="E19" s="147"/>
      <c r="F19" s="110"/>
    </row>
    <row r="20" spans="1:6" s="14" customFormat="1" x14ac:dyDescent="0.25">
      <c r="A20" s="20" t="str">
        <f t="shared" si="0"/>
        <v/>
      </c>
      <c r="B20" s="12"/>
      <c r="C20" s="145"/>
      <c r="D20" s="146"/>
      <c r="E20" s="147"/>
      <c r="F20" s="13"/>
    </row>
    <row r="21" spans="1:6" s="14" customFormat="1" x14ac:dyDescent="0.25">
      <c r="A21" s="20" t="str">
        <f t="shared" si="0"/>
        <v/>
      </c>
      <c r="B21" s="12"/>
      <c r="C21" s="145"/>
      <c r="D21" s="146"/>
      <c r="E21" s="147"/>
      <c r="F21" s="13"/>
    </row>
    <row r="22" spans="1:6" s="14" customFormat="1" x14ac:dyDescent="0.25">
      <c r="A22" s="20" t="str">
        <f t="shared" si="0"/>
        <v/>
      </c>
      <c r="B22" s="12"/>
      <c r="C22" s="145"/>
      <c r="D22" s="146"/>
      <c r="E22" s="147"/>
      <c r="F22" s="13"/>
    </row>
    <row r="23" spans="1:6" s="14" customFormat="1" x14ac:dyDescent="0.25">
      <c r="A23" s="20" t="str">
        <f t="shared" si="0"/>
        <v/>
      </c>
      <c r="B23" s="12"/>
      <c r="C23" s="145"/>
      <c r="D23" s="146"/>
      <c r="E23" s="147"/>
      <c r="F23" s="13"/>
    </row>
    <row r="24" spans="1:6" s="14" customFormat="1" x14ac:dyDescent="0.25">
      <c r="A24" s="20" t="str">
        <f t="shared" si="0"/>
        <v/>
      </c>
      <c r="B24" s="12"/>
      <c r="C24" s="145"/>
      <c r="D24" s="146"/>
      <c r="E24" s="147"/>
      <c r="F24" s="13"/>
    </row>
    <row r="25" spans="1:6" s="14" customFormat="1" x14ac:dyDescent="0.25">
      <c r="A25" s="20" t="str">
        <f t="shared" si="0"/>
        <v/>
      </c>
      <c r="B25" s="12"/>
      <c r="C25" s="145"/>
      <c r="D25" s="146"/>
      <c r="E25" s="147"/>
      <c r="F25" s="13"/>
    </row>
    <row r="26" spans="1:6" s="14" customFormat="1" x14ac:dyDescent="0.25">
      <c r="A26" s="20" t="str">
        <f t="shared" si="0"/>
        <v/>
      </c>
      <c r="B26" s="12"/>
      <c r="C26" s="145"/>
      <c r="D26" s="146"/>
      <c r="E26" s="147"/>
      <c r="F26" s="13"/>
    </row>
    <row r="27" spans="1:6" s="14" customFormat="1" x14ac:dyDescent="0.25">
      <c r="A27" s="20" t="str">
        <f t="shared" si="0"/>
        <v/>
      </c>
      <c r="B27" s="12"/>
      <c r="C27" s="145"/>
      <c r="D27" s="146"/>
      <c r="E27" s="147"/>
      <c r="F27" s="13"/>
    </row>
    <row r="28" spans="1:6" s="14" customFormat="1" x14ac:dyDescent="0.25">
      <c r="A28" s="20" t="str">
        <f t="shared" si="0"/>
        <v/>
      </c>
      <c r="B28" s="12"/>
      <c r="C28" s="145"/>
      <c r="D28" s="146"/>
      <c r="E28" s="147"/>
      <c r="F28" s="13"/>
    </row>
    <row r="29" spans="1:6" s="14" customFormat="1" x14ac:dyDescent="0.25">
      <c r="A29" s="20" t="str">
        <f t="shared" si="0"/>
        <v/>
      </c>
      <c r="B29" s="12"/>
      <c r="C29" s="145"/>
      <c r="D29" s="146"/>
      <c r="E29" s="147"/>
      <c r="F29" s="13"/>
    </row>
    <row r="30" spans="1:6" s="14" customFormat="1" x14ac:dyDescent="0.25">
      <c r="A30" s="20" t="str">
        <f t="shared" si="0"/>
        <v/>
      </c>
      <c r="B30" s="12"/>
      <c r="C30" s="145"/>
      <c r="D30" s="146"/>
      <c r="E30" s="147"/>
      <c r="F30" s="13"/>
    </row>
    <row r="31" spans="1:6" s="14" customFormat="1" x14ac:dyDescent="0.25">
      <c r="A31" s="20" t="str">
        <f t="shared" si="0"/>
        <v/>
      </c>
      <c r="B31" s="12"/>
      <c r="C31" s="145"/>
      <c r="D31" s="146"/>
      <c r="E31" s="147"/>
      <c r="F31" s="13"/>
    </row>
    <row r="32" spans="1:6" s="14" customFormat="1" x14ac:dyDescent="0.25">
      <c r="A32" s="20" t="str">
        <f t="shared" si="0"/>
        <v/>
      </c>
      <c r="B32" s="12"/>
      <c r="C32" s="145"/>
      <c r="D32" s="146"/>
      <c r="E32" s="147"/>
      <c r="F32" s="13"/>
    </row>
    <row r="33" spans="1:6" s="14" customFormat="1" x14ac:dyDescent="0.25">
      <c r="A33" s="20" t="str">
        <f t="shared" si="0"/>
        <v/>
      </c>
      <c r="B33" s="12"/>
      <c r="C33" s="145"/>
      <c r="D33" s="146"/>
      <c r="E33" s="147"/>
      <c r="F33" s="13"/>
    </row>
    <row r="34" spans="1:6" s="14" customFormat="1" x14ac:dyDescent="0.25">
      <c r="A34" s="20" t="str">
        <f t="shared" si="0"/>
        <v/>
      </c>
      <c r="B34" s="12"/>
      <c r="C34" s="145"/>
      <c r="D34" s="146"/>
      <c r="E34" s="147"/>
      <c r="F34" s="13"/>
    </row>
    <row r="35" spans="1:6" s="14" customFormat="1" x14ac:dyDescent="0.25">
      <c r="A35" s="20" t="str">
        <f t="shared" si="0"/>
        <v/>
      </c>
      <c r="B35" s="12"/>
      <c r="C35" s="145"/>
      <c r="D35" s="146"/>
      <c r="E35" s="147"/>
      <c r="F35" s="13"/>
    </row>
    <row r="36" spans="1:6" s="14" customFormat="1" x14ac:dyDescent="0.25">
      <c r="A36" s="20" t="str">
        <f t="shared" si="0"/>
        <v/>
      </c>
      <c r="B36" s="12"/>
      <c r="C36" s="145"/>
      <c r="D36" s="146"/>
      <c r="E36" s="147"/>
      <c r="F36" s="13"/>
    </row>
    <row r="37" spans="1:6" s="14" customFormat="1" x14ac:dyDescent="0.25">
      <c r="A37" s="20" t="str">
        <f t="shared" si="0"/>
        <v/>
      </c>
      <c r="B37" s="12"/>
      <c r="C37" s="145"/>
      <c r="D37" s="146"/>
      <c r="E37" s="147"/>
      <c r="F37" s="13"/>
    </row>
    <row r="38" spans="1:6" s="14" customFormat="1" x14ac:dyDescent="0.25">
      <c r="A38" s="20" t="str">
        <f t="shared" si="0"/>
        <v/>
      </c>
      <c r="B38" s="12"/>
      <c r="C38" s="145"/>
      <c r="D38" s="146"/>
      <c r="E38" s="147"/>
      <c r="F38" s="13"/>
    </row>
    <row r="39" spans="1:6" s="14" customFormat="1" x14ac:dyDescent="0.25">
      <c r="A39" s="20" t="str">
        <f t="shared" si="0"/>
        <v/>
      </c>
      <c r="B39" s="12"/>
      <c r="C39" s="145"/>
      <c r="D39" s="146"/>
      <c r="E39" s="147"/>
      <c r="F39" s="13"/>
    </row>
    <row r="40" spans="1:6" s="14" customFormat="1" x14ac:dyDescent="0.25">
      <c r="A40" s="20" t="str">
        <f t="shared" si="0"/>
        <v/>
      </c>
      <c r="B40" s="12"/>
      <c r="C40" s="145"/>
      <c r="D40" s="146"/>
      <c r="E40" s="147"/>
      <c r="F40" s="13"/>
    </row>
    <row r="41" spans="1:6" s="14" customFormat="1" x14ac:dyDescent="0.25">
      <c r="A41" s="20" t="str">
        <f t="shared" si="0"/>
        <v/>
      </c>
      <c r="B41" s="12"/>
      <c r="C41" s="145"/>
      <c r="D41" s="146"/>
      <c r="E41" s="147"/>
      <c r="F41" s="13"/>
    </row>
    <row r="42" spans="1:6" s="14" customFormat="1" x14ac:dyDescent="0.25">
      <c r="A42" s="20" t="str">
        <f t="shared" si="0"/>
        <v/>
      </c>
      <c r="B42" s="12"/>
      <c r="C42" s="145"/>
      <c r="D42" s="146"/>
      <c r="E42" s="147"/>
      <c r="F42" s="13"/>
    </row>
    <row r="43" spans="1:6" s="14" customFormat="1" x14ac:dyDescent="0.25">
      <c r="A43" s="20" t="str">
        <f t="shared" si="0"/>
        <v/>
      </c>
      <c r="B43" s="12"/>
      <c r="C43" s="145"/>
      <c r="D43" s="146"/>
      <c r="E43" s="147"/>
      <c r="F43" s="13"/>
    </row>
    <row r="44" spans="1:6" s="14" customFormat="1" x14ac:dyDescent="0.25">
      <c r="A44" s="20" t="str">
        <f t="shared" si="0"/>
        <v/>
      </c>
      <c r="B44" s="12"/>
      <c r="C44" s="145"/>
      <c r="D44" s="146"/>
      <c r="E44" s="147"/>
      <c r="F44" s="13"/>
    </row>
    <row r="45" spans="1:6" s="14" customFormat="1" x14ac:dyDescent="0.25">
      <c r="A45" s="20" t="str">
        <f t="shared" si="0"/>
        <v/>
      </c>
      <c r="B45" s="12"/>
      <c r="C45" s="145"/>
      <c r="D45" s="146"/>
      <c r="E45" s="147"/>
      <c r="F45" s="13"/>
    </row>
    <row r="46" spans="1:6" s="14" customFormat="1" x14ac:dyDescent="0.25">
      <c r="A46" s="20" t="str">
        <f t="shared" si="0"/>
        <v/>
      </c>
      <c r="B46" s="12"/>
      <c r="C46" s="145"/>
      <c r="D46" s="146"/>
      <c r="E46" s="147"/>
      <c r="F46" s="13"/>
    </row>
    <row r="48" spans="1:6" x14ac:dyDescent="0.25">
      <c r="A48" s="198"/>
      <c r="B48" s="198"/>
      <c r="E48" s="199"/>
      <c r="F48" s="199"/>
    </row>
    <row r="50" spans="3:4" x14ac:dyDescent="0.25">
      <c r="C50" s="197"/>
      <c r="D50" s="197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7"/>
    <col min="2" max="2" width="13.42578125" style="67" customWidth="1"/>
    <col min="3" max="3" width="12" style="67" customWidth="1"/>
    <col min="4" max="5" width="0" style="67" hidden="1" customWidth="1"/>
    <col min="6" max="7" width="9.140625" style="67" hidden="1" customWidth="1"/>
    <col min="8" max="8" width="34.5703125" style="67" customWidth="1"/>
    <col min="9" max="9" width="15.42578125" style="67" customWidth="1"/>
    <col min="10" max="10" width="18.140625" style="67" customWidth="1"/>
    <col min="11" max="16384" width="9.140625" style="67"/>
  </cols>
  <sheetData>
    <row r="1" spans="1:10" ht="28.5" customHeight="1" x14ac:dyDescent="0.25">
      <c r="A1" s="215" t="s">
        <v>127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x14ac:dyDescent="0.25">
      <c r="A2" s="217" t="s">
        <v>87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 ht="25.5" x14ac:dyDescent="0.25">
      <c r="A3" s="51" t="s">
        <v>40</v>
      </c>
      <c r="B3" s="52" t="s">
        <v>86</v>
      </c>
      <c r="C3" s="53" t="s">
        <v>88</v>
      </c>
      <c r="D3" s="54"/>
      <c r="E3" s="54"/>
      <c r="F3" s="54"/>
      <c r="G3" s="54"/>
      <c r="H3" s="53" t="s">
        <v>99</v>
      </c>
      <c r="I3" s="53" t="s">
        <v>101</v>
      </c>
      <c r="J3" s="53" t="s">
        <v>100</v>
      </c>
    </row>
    <row r="4" spans="1:10" x14ac:dyDescent="0.25">
      <c r="A4" s="56">
        <v>1</v>
      </c>
      <c r="B4" s="59" t="s">
        <v>89</v>
      </c>
      <c r="C4" s="57"/>
      <c r="D4" s="55"/>
      <c r="E4" s="55"/>
      <c r="F4" s="55"/>
      <c r="G4" s="55"/>
      <c r="H4" s="57"/>
      <c r="I4" s="56"/>
      <c r="J4" s="56"/>
    </row>
    <row r="5" spans="1:10" x14ac:dyDescent="0.25">
      <c r="A5" s="56">
        <v>2</v>
      </c>
      <c r="B5" s="59" t="s">
        <v>90</v>
      </c>
      <c r="C5" s="57"/>
      <c r="D5" s="55"/>
      <c r="E5" s="55"/>
      <c r="F5" s="55"/>
      <c r="G5" s="55"/>
      <c r="H5" s="57"/>
      <c r="I5" s="58"/>
      <c r="J5" s="56"/>
    </row>
    <row r="6" spans="1:10" x14ac:dyDescent="0.25">
      <c r="A6" s="56">
        <v>3</v>
      </c>
      <c r="B6" s="59" t="s">
        <v>91</v>
      </c>
      <c r="C6" s="57"/>
      <c r="D6" s="55"/>
      <c r="E6" s="55"/>
      <c r="F6" s="55"/>
      <c r="G6" s="55"/>
      <c r="H6" s="57"/>
      <c r="I6" s="58"/>
      <c r="J6" s="56"/>
    </row>
    <row r="7" spans="1:10" x14ac:dyDescent="0.25">
      <c r="A7" s="56">
        <v>4</v>
      </c>
      <c r="B7" s="59" t="s">
        <v>92</v>
      </c>
      <c r="C7" s="57"/>
      <c r="D7" s="55"/>
      <c r="E7" s="55"/>
      <c r="F7" s="55"/>
      <c r="G7" s="55"/>
      <c r="H7" s="57"/>
      <c r="I7" s="58"/>
      <c r="J7" s="56"/>
    </row>
    <row r="8" spans="1:10" ht="15" customHeight="1" x14ac:dyDescent="0.25">
      <c r="A8" s="211" t="s">
        <v>97</v>
      </c>
      <c r="B8" s="212"/>
      <c r="C8" s="212"/>
      <c r="D8" s="212"/>
      <c r="E8" s="212"/>
      <c r="F8" s="212"/>
      <c r="G8" s="212"/>
      <c r="H8" s="212"/>
      <c r="I8" s="212"/>
      <c r="J8" s="212"/>
    </row>
    <row r="9" spans="1:10" ht="25.5" x14ac:dyDescent="0.25">
      <c r="A9" s="53" t="s">
        <v>40</v>
      </c>
      <c r="B9" s="52" t="s">
        <v>86</v>
      </c>
      <c r="C9" s="53" t="s">
        <v>88</v>
      </c>
      <c r="D9" s="55"/>
      <c r="E9" s="55"/>
      <c r="F9" s="55"/>
      <c r="G9" s="55"/>
      <c r="H9" s="53" t="s">
        <v>99</v>
      </c>
      <c r="I9" s="53" t="s">
        <v>101</v>
      </c>
      <c r="J9" s="53" t="s">
        <v>100</v>
      </c>
    </row>
    <row r="10" spans="1:10" x14ac:dyDescent="0.25">
      <c r="A10" s="56">
        <v>1</v>
      </c>
      <c r="B10" s="59" t="s">
        <v>89</v>
      </c>
      <c r="C10" s="57"/>
      <c r="D10" s="55"/>
      <c r="E10" s="55"/>
      <c r="F10" s="55"/>
      <c r="G10" s="55"/>
      <c r="H10" s="57"/>
      <c r="I10" s="56"/>
      <c r="J10" s="56"/>
    </row>
    <row r="11" spans="1:10" x14ac:dyDescent="0.25">
      <c r="A11" s="56">
        <v>2</v>
      </c>
      <c r="B11" s="59" t="s">
        <v>90</v>
      </c>
      <c r="C11" s="57"/>
      <c r="D11" s="55"/>
      <c r="E11" s="55"/>
      <c r="F11" s="55"/>
      <c r="G11" s="55"/>
      <c r="H11" s="57"/>
      <c r="I11" s="56"/>
      <c r="J11" s="56"/>
    </row>
    <row r="12" spans="1:10" x14ac:dyDescent="0.25">
      <c r="A12" s="56">
        <v>3</v>
      </c>
      <c r="B12" s="59" t="s">
        <v>91</v>
      </c>
      <c r="C12" s="57"/>
      <c r="D12" s="55"/>
      <c r="E12" s="55"/>
      <c r="F12" s="55"/>
      <c r="G12" s="55"/>
      <c r="H12" s="57"/>
      <c r="I12" s="56"/>
      <c r="J12" s="56"/>
    </row>
    <row r="13" spans="1:10" x14ac:dyDescent="0.25">
      <c r="A13" s="56">
        <v>4</v>
      </c>
      <c r="B13" s="59" t="s">
        <v>92</v>
      </c>
      <c r="C13" s="57"/>
      <c r="D13" s="55"/>
      <c r="E13" s="55"/>
      <c r="F13" s="55"/>
      <c r="G13" s="55"/>
      <c r="H13" s="57"/>
      <c r="I13" s="56"/>
      <c r="J13" s="56"/>
    </row>
    <row r="14" spans="1:10" ht="15" customHeight="1" x14ac:dyDescent="0.25">
      <c r="A14" s="213" t="s">
        <v>102</v>
      </c>
      <c r="B14" s="214"/>
      <c r="C14" s="214"/>
      <c r="D14" s="214"/>
      <c r="E14" s="214"/>
      <c r="F14" s="214"/>
      <c r="G14" s="214"/>
      <c r="H14" s="214"/>
      <c r="I14" s="214"/>
      <c r="J14" s="214"/>
    </row>
    <row r="15" spans="1:10" ht="25.5" x14ac:dyDescent="0.25">
      <c r="A15" s="53" t="s">
        <v>40</v>
      </c>
      <c r="B15" s="52" t="s">
        <v>86</v>
      </c>
      <c r="C15" s="53" t="s">
        <v>88</v>
      </c>
      <c r="D15" s="55"/>
      <c r="E15" s="55"/>
      <c r="F15" s="55"/>
      <c r="G15" s="55"/>
      <c r="H15" s="53" t="s">
        <v>99</v>
      </c>
      <c r="I15" s="53" t="s">
        <v>101</v>
      </c>
      <c r="J15" s="53" t="s">
        <v>100</v>
      </c>
    </row>
    <row r="16" spans="1:10" x14ac:dyDescent="0.25">
      <c r="A16" s="56">
        <v>1</v>
      </c>
      <c r="B16" s="59" t="s">
        <v>89</v>
      </c>
      <c r="C16" s="57"/>
      <c r="D16" s="55"/>
      <c r="E16" s="55"/>
      <c r="F16" s="55"/>
      <c r="G16" s="55">
        <f>IF('A. Opći podaci'!I27="",1,2)</f>
        <v>1</v>
      </c>
      <c r="H16" s="57"/>
      <c r="I16" s="56"/>
      <c r="J16" s="56"/>
    </row>
    <row r="17" spans="1:10" x14ac:dyDescent="0.25">
      <c r="A17" s="56">
        <v>2</v>
      </c>
      <c r="B17" s="59" t="s">
        <v>90</v>
      </c>
      <c r="C17" s="57"/>
      <c r="D17" s="55"/>
      <c r="E17" s="55"/>
      <c r="F17" s="55"/>
      <c r="G17" s="55"/>
      <c r="H17" s="57"/>
      <c r="I17" s="56"/>
      <c r="J17" s="56"/>
    </row>
    <row r="18" spans="1:10" x14ac:dyDescent="0.25">
      <c r="A18" s="56">
        <v>3</v>
      </c>
      <c r="B18" s="59" t="s">
        <v>91</v>
      </c>
      <c r="C18" s="57"/>
      <c r="D18" s="55"/>
      <c r="E18" s="55"/>
      <c r="F18" s="55"/>
      <c r="G18" s="55"/>
      <c r="H18" s="57"/>
      <c r="I18" s="56"/>
      <c r="J18" s="56"/>
    </row>
    <row r="19" spans="1:10" x14ac:dyDescent="0.25">
      <c r="A19" s="56">
        <v>4</v>
      </c>
      <c r="B19" s="59" t="s">
        <v>92</v>
      </c>
      <c r="C19" s="57"/>
      <c r="D19" s="55"/>
      <c r="E19" s="55"/>
      <c r="F19" s="55"/>
      <c r="G19" s="55"/>
      <c r="H19" s="57"/>
      <c r="I19" s="56"/>
      <c r="J19" s="56"/>
    </row>
    <row r="20" spans="1:10" ht="15" customHeight="1" x14ac:dyDescent="0.25">
      <c r="A20" s="213" t="s">
        <v>103</v>
      </c>
      <c r="B20" s="214"/>
      <c r="C20" s="214"/>
      <c r="D20" s="214"/>
      <c r="E20" s="214"/>
      <c r="F20" s="214"/>
      <c r="G20" s="214"/>
      <c r="H20" s="214"/>
      <c r="I20" s="214"/>
      <c r="J20" s="214"/>
    </row>
    <row r="21" spans="1:10" ht="25.5" x14ac:dyDescent="0.25">
      <c r="A21" s="53" t="s">
        <v>40</v>
      </c>
      <c r="B21" s="52" t="s">
        <v>86</v>
      </c>
      <c r="C21" s="53" t="s">
        <v>88</v>
      </c>
      <c r="D21" s="55"/>
      <c r="E21" s="55"/>
      <c r="F21" s="55"/>
      <c r="G21" s="55"/>
      <c r="H21" s="53" t="s">
        <v>99</v>
      </c>
      <c r="I21" s="53" t="s">
        <v>101</v>
      </c>
      <c r="J21" s="53" t="s">
        <v>100</v>
      </c>
    </row>
    <row r="22" spans="1:10" x14ac:dyDescent="0.25">
      <c r="A22" s="56">
        <v>1</v>
      </c>
      <c r="B22" s="59" t="s">
        <v>89</v>
      </c>
      <c r="C22" s="57"/>
      <c r="D22" s="55"/>
      <c r="E22" s="55"/>
      <c r="F22" s="55"/>
      <c r="G22" s="55">
        <f>IF('A. Opći podaci'!I27="",1,2)</f>
        <v>1</v>
      </c>
      <c r="H22" s="57"/>
      <c r="I22" s="56"/>
      <c r="J22" s="56"/>
    </row>
    <row r="23" spans="1:10" x14ac:dyDescent="0.25">
      <c r="A23" s="56">
        <v>2</v>
      </c>
      <c r="B23" s="59" t="s">
        <v>90</v>
      </c>
      <c r="C23" s="57"/>
      <c r="D23" s="55"/>
      <c r="E23" s="55"/>
      <c r="F23" s="55"/>
      <c r="G23" s="55"/>
      <c r="H23" s="57"/>
      <c r="I23" s="56"/>
      <c r="J23" s="56"/>
    </row>
    <row r="24" spans="1:10" x14ac:dyDescent="0.25">
      <c r="A24" s="56">
        <v>3</v>
      </c>
      <c r="B24" s="59" t="s">
        <v>91</v>
      </c>
      <c r="C24" s="57"/>
      <c r="D24" s="55"/>
      <c r="E24" s="55"/>
      <c r="F24" s="55"/>
      <c r="G24" s="55"/>
      <c r="H24" s="57"/>
      <c r="I24" s="56"/>
      <c r="J24" s="56"/>
    </row>
    <row r="25" spans="1:10" x14ac:dyDescent="0.25">
      <c r="A25" s="56">
        <v>4</v>
      </c>
      <c r="B25" s="59" t="s">
        <v>92</v>
      </c>
      <c r="C25" s="57"/>
      <c r="D25" s="55"/>
      <c r="E25" s="55"/>
      <c r="F25" s="55"/>
      <c r="G25" s="55"/>
      <c r="H25" s="57"/>
      <c r="I25" s="56"/>
      <c r="J25" s="56"/>
    </row>
    <row r="26" spans="1:10" ht="15" customHeight="1" x14ac:dyDescent="0.25">
      <c r="A26" s="210" t="s">
        <v>104</v>
      </c>
      <c r="B26" s="210"/>
      <c r="C26" s="210"/>
      <c r="D26" s="210"/>
      <c r="E26" s="210"/>
      <c r="F26" s="210"/>
      <c r="G26" s="210"/>
      <c r="H26" s="210"/>
      <c r="I26" s="210"/>
      <c r="J26" s="210"/>
    </row>
    <row r="27" spans="1:10" ht="25.5" x14ac:dyDescent="0.25">
      <c r="A27" s="60" t="s">
        <v>40</v>
      </c>
      <c r="B27" s="61" t="s">
        <v>86</v>
      </c>
      <c r="C27" s="60" t="s">
        <v>88</v>
      </c>
      <c r="D27" s="55"/>
      <c r="E27" s="55"/>
      <c r="F27" s="55"/>
      <c r="G27" s="55"/>
      <c r="H27" s="60" t="s">
        <v>99</v>
      </c>
      <c r="I27" s="60" t="s">
        <v>101</v>
      </c>
      <c r="J27" s="60" t="s">
        <v>100</v>
      </c>
    </row>
    <row r="28" spans="1:10" x14ac:dyDescent="0.25">
      <c r="A28" s="56">
        <v>1</v>
      </c>
      <c r="B28" s="59" t="s">
        <v>89</v>
      </c>
      <c r="C28" s="57"/>
      <c r="D28" s="55"/>
      <c r="E28" s="55"/>
      <c r="F28" s="55"/>
      <c r="G28" s="55">
        <f>IF('A. Opći podaci'!I27="",1,2)</f>
        <v>1</v>
      </c>
      <c r="H28" s="57"/>
      <c r="I28" s="56"/>
      <c r="J28" s="56"/>
    </row>
    <row r="29" spans="1:10" x14ac:dyDescent="0.25">
      <c r="A29" s="56">
        <v>2</v>
      </c>
      <c r="B29" s="59" t="s">
        <v>90</v>
      </c>
      <c r="C29" s="57"/>
      <c r="D29" s="55"/>
      <c r="E29" s="55"/>
      <c r="F29" s="55"/>
      <c r="G29" s="55"/>
      <c r="H29" s="57"/>
      <c r="I29" s="56"/>
      <c r="J29" s="56"/>
    </row>
    <row r="30" spans="1:10" x14ac:dyDescent="0.25">
      <c r="A30" s="56">
        <v>3</v>
      </c>
      <c r="B30" s="59" t="s">
        <v>91</v>
      </c>
      <c r="C30" s="57"/>
      <c r="D30" s="55"/>
      <c r="E30" s="55"/>
      <c r="F30" s="55"/>
      <c r="G30" s="55"/>
      <c r="H30" s="57"/>
      <c r="I30" s="56"/>
      <c r="J30" s="56"/>
    </row>
    <row r="31" spans="1:10" x14ac:dyDescent="0.25">
      <c r="A31" s="56">
        <v>4</v>
      </c>
      <c r="B31" s="59" t="s">
        <v>92</v>
      </c>
      <c r="C31" s="57"/>
      <c r="D31" s="55"/>
      <c r="E31" s="55"/>
      <c r="F31" s="55"/>
      <c r="G31" s="55"/>
      <c r="H31" s="57"/>
      <c r="I31" s="56"/>
      <c r="J31" s="56"/>
    </row>
    <row r="32" spans="1:10" ht="15" customHeight="1" x14ac:dyDescent="0.25">
      <c r="A32" s="210" t="s">
        <v>105</v>
      </c>
      <c r="B32" s="210"/>
      <c r="C32" s="210"/>
      <c r="D32" s="210"/>
      <c r="E32" s="210"/>
      <c r="F32" s="210"/>
      <c r="G32" s="210"/>
      <c r="H32" s="210"/>
      <c r="I32" s="210"/>
      <c r="J32" s="210"/>
    </row>
    <row r="33" spans="1:10" ht="25.5" x14ac:dyDescent="0.25">
      <c r="A33" s="60" t="s">
        <v>40</v>
      </c>
      <c r="B33" s="61" t="s">
        <v>86</v>
      </c>
      <c r="C33" s="60" t="s">
        <v>88</v>
      </c>
      <c r="D33" s="55"/>
      <c r="E33" s="55"/>
      <c r="F33" s="55"/>
      <c r="G33" s="55"/>
      <c r="H33" s="60" t="s">
        <v>99</v>
      </c>
      <c r="I33" s="60" t="s">
        <v>101</v>
      </c>
      <c r="J33" s="60" t="s">
        <v>100</v>
      </c>
    </row>
    <row r="34" spans="1:10" x14ac:dyDescent="0.25">
      <c r="A34" s="56">
        <v>1</v>
      </c>
      <c r="B34" s="59" t="s">
        <v>89</v>
      </c>
      <c r="C34" s="57"/>
      <c r="D34" s="55"/>
      <c r="E34" s="55"/>
      <c r="F34" s="55"/>
      <c r="G34" s="55">
        <f>IF('A. Opći podaci'!I27="",1,2)</f>
        <v>1</v>
      </c>
      <c r="H34" s="57"/>
      <c r="I34" s="56"/>
      <c r="J34" s="56"/>
    </row>
    <row r="35" spans="1:10" x14ac:dyDescent="0.25">
      <c r="A35" s="56">
        <v>2</v>
      </c>
      <c r="B35" s="59" t="s">
        <v>90</v>
      </c>
      <c r="C35" s="57"/>
      <c r="D35" s="55"/>
      <c r="E35" s="55"/>
      <c r="F35" s="55"/>
      <c r="G35" s="55"/>
      <c r="H35" s="57"/>
      <c r="I35" s="56"/>
      <c r="J35" s="56"/>
    </row>
    <row r="36" spans="1:10" x14ac:dyDescent="0.25">
      <c r="A36" s="56">
        <v>3</v>
      </c>
      <c r="B36" s="59" t="s">
        <v>91</v>
      </c>
      <c r="C36" s="57"/>
      <c r="D36" s="55"/>
      <c r="E36" s="55"/>
      <c r="F36" s="55"/>
      <c r="G36" s="55"/>
      <c r="H36" s="57"/>
      <c r="I36" s="56"/>
      <c r="J36" s="56"/>
    </row>
    <row r="37" spans="1:10" x14ac:dyDescent="0.25">
      <c r="A37" s="56">
        <v>4</v>
      </c>
      <c r="B37" s="59" t="s">
        <v>92</v>
      </c>
      <c r="C37" s="57"/>
      <c r="D37" s="55"/>
      <c r="E37" s="55"/>
      <c r="F37" s="55"/>
      <c r="G37" s="55"/>
      <c r="H37" s="57"/>
      <c r="I37" s="56"/>
      <c r="J37" s="56"/>
    </row>
    <row r="38" spans="1:10" ht="15" customHeight="1" x14ac:dyDescent="0.25">
      <c r="A38" s="210" t="s">
        <v>106</v>
      </c>
      <c r="B38" s="210"/>
      <c r="C38" s="210"/>
      <c r="D38" s="210"/>
      <c r="E38" s="210"/>
      <c r="F38" s="210"/>
      <c r="G38" s="210"/>
      <c r="H38" s="210"/>
      <c r="I38" s="210"/>
      <c r="J38" s="210"/>
    </row>
    <row r="39" spans="1:10" ht="25.5" x14ac:dyDescent="0.25">
      <c r="A39" s="60" t="s">
        <v>40</v>
      </c>
      <c r="B39" s="61" t="s">
        <v>86</v>
      </c>
      <c r="C39" s="60" t="s">
        <v>88</v>
      </c>
      <c r="D39" s="55"/>
      <c r="E39" s="55"/>
      <c r="F39" s="55"/>
      <c r="G39" s="55"/>
      <c r="H39" s="60" t="s">
        <v>99</v>
      </c>
      <c r="I39" s="60" t="s">
        <v>101</v>
      </c>
      <c r="J39" s="60" t="s">
        <v>100</v>
      </c>
    </row>
    <row r="40" spans="1:10" x14ac:dyDescent="0.25">
      <c r="A40" s="56">
        <v>1</v>
      </c>
      <c r="B40" s="59" t="s">
        <v>89</v>
      </c>
      <c r="C40" s="57"/>
      <c r="D40" s="55"/>
      <c r="E40" s="55"/>
      <c r="F40" s="55"/>
      <c r="G40" s="55">
        <f>IF('A. Opći podaci'!I27="",1,2)</f>
        <v>1</v>
      </c>
      <c r="H40" s="57"/>
      <c r="I40" s="56"/>
      <c r="J40" s="56"/>
    </row>
    <row r="41" spans="1:10" x14ac:dyDescent="0.25">
      <c r="A41" s="56">
        <v>2</v>
      </c>
      <c r="B41" s="59" t="s">
        <v>90</v>
      </c>
      <c r="C41" s="57"/>
      <c r="D41" s="55"/>
      <c r="E41" s="55"/>
      <c r="F41" s="55"/>
      <c r="G41" s="55"/>
      <c r="H41" s="57"/>
      <c r="I41" s="56"/>
      <c r="J41" s="56"/>
    </row>
    <row r="42" spans="1:10" x14ac:dyDescent="0.25">
      <c r="A42" s="56">
        <v>3</v>
      </c>
      <c r="B42" s="59" t="s">
        <v>91</v>
      </c>
      <c r="C42" s="57"/>
      <c r="D42" s="55"/>
      <c r="E42" s="55"/>
      <c r="F42" s="55"/>
      <c r="G42" s="55"/>
      <c r="H42" s="57"/>
      <c r="I42" s="56"/>
      <c r="J42" s="56"/>
    </row>
    <row r="43" spans="1:10" x14ac:dyDescent="0.25">
      <c r="A43" s="56">
        <v>4</v>
      </c>
      <c r="B43" s="59" t="s">
        <v>92</v>
      </c>
      <c r="C43" s="57"/>
      <c r="D43" s="55"/>
      <c r="E43" s="55"/>
      <c r="F43" s="55"/>
      <c r="G43" s="55"/>
      <c r="H43" s="57"/>
      <c r="I43" s="56"/>
      <c r="J43" s="56"/>
    </row>
    <row r="44" spans="1:10" ht="15" customHeight="1" x14ac:dyDescent="0.25">
      <c r="A44" s="210" t="s">
        <v>107</v>
      </c>
      <c r="B44" s="210"/>
      <c r="C44" s="210"/>
      <c r="D44" s="210"/>
      <c r="E44" s="210"/>
      <c r="F44" s="210"/>
      <c r="G44" s="210"/>
      <c r="H44" s="210"/>
      <c r="I44" s="210"/>
      <c r="J44" s="210"/>
    </row>
    <row r="45" spans="1:10" ht="25.5" x14ac:dyDescent="0.25">
      <c r="A45" s="60" t="s">
        <v>40</v>
      </c>
      <c r="B45" s="61" t="s">
        <v>86</v>
      </c>
      <c r="C45" s="60" t="s">
        <v>88</v>
      </c>
      <c r="D45" s="55"/>
      <c r="E45" s="55"/>
      <c r="F45" s="55"/>
      <c r="G45" s="55"/>
      <c r="H45" s="60" t="s">
        <v>99</v>
      </c>
      <c r="I45" s="60" t="s">
        <v>101</v>
      </c>
      <c r="J45" s="60" t="s">
        <v>100</v>
      </c>
    </row>
    <row r="46" spans="1:10" x14ac:dyDescent="0.25">
      <c r="A46" s="56">
        <v>1</v>
      </c>
      <c r="B46" s="59" t="s">
        <v>89</v>
      </c>
      <c r="C46" s="57"/>
      <c r="D46" s="55"/>
      <c r="E46" s="55"/>
      <c r="F46" s="55"/>
      <c r="G46" s="55">
        <f>IF('A. Opći podaci'!I27="",1,2)</f>
        <v>1</v>
      </c>
      <c r="H46" s="57"/>
      <c r="I46" s="56"/>
      <c r="J46" s="56"/>
    </row>
    <row r="47" spans="1:10" x14ac:dyDescent="0.25">
      <c r="A47" s="56">
        <v>2</v>
      </c>
      <c r="B47" s="59" t="s">
        <v>90</v>
      </c>
      <c r="C47" s="57"/>
      <c r="D47" s="55"/>
      <c r="E47" s="55"/>
      <c r="F47" s="55"/>
      <c r="G47" s="55"/>
      <c r="H47" s="57"/>
      <c r="I47" s="56"/>
      <c r="J47" s="56"/>
    </row>
    <row r="48" spans="1:10" x14ac:dyDescent="0.25">
      <c r="A48" s="56">
        <v>3</v>
      </c>
      <c r="B48" s="59" t="s">
        <v>91</v>
      </c>
      <c r="C48" s="57"/>
      <c r="D48" s="55"/>
      <c r="E48" s="55"/>
      <c r="F48" s="55"/>
      <c r="G48" s="55"/>
      <c r="H48" s="57"/>
      <c r="I48" s="56"/>
      <c r="J48" s="56"/>
    </row>
    <row r="49" spans="1:10" x14ac:dyDescent="0.25">
      <c r="A49" s="56">
        <v>4</v>
      </c>
      <c r="B49" s="59" t="s">
        <v>92</v>
      </c>
      <c r="C49" s="57"/>
      <c r="D49" s="55"/>
      <c r="E49" s="55"/>
      <c r="F49" s="55"/>
      <c r="G49" s="55"/>
      <c r="H49" s="57"/>
      <c r="I49" s="56"/>
      <c r="J49" s="56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31" t="s">
        <v>139</v>
      </c>
      <c r="C1" s="232"/>
      <c r="D1" s="232"/>
      <c r="E1" s="232"/>
      <c r="F1" s="232"/>
      <c r="G1" s="232"/>
      <c r="H1" s="232"/>
      <c r="I1" s="232"/>
      <c r="J1" s="232"/>
      <c r="K1" s="232"/>
    </row>
    <row r="2" spans="2:16" s="19" customFormat="1" ht="32.25" customHeight="1" x14ac:dyDescent="0.25">
      <c r="B2" s="235" t="s">
        <v>156</v>
      </c>
      <c r="C2" s="236"/>
      <c r="D2" s="237"/>
      <c r="E2" s="237"/>
      <c r="F2" s="91"/>
      <c r="G2" s="91"/>
      <c r="H2" s="91"/>
      <c r="I2" s="91"/>
      <c r="J2" s="91"/>
      <c r="K2" s="91"/>
      <c r="P2" s="102">
        <f>D2</f>
        <v>0</v>
      </c>
    </row>
    <row r="3" spans="2:16" x14ac:dyDescent="0.25">
      <c r="B3" s="89" t="s">
        <v>9</v>
      </c>
      <c r="C3" s="89" t="s">
        <v>140</v>
      </c>
      <c r="D3" s="89" t="s">
        <v>141</v>
      </c>
      <c r="E3" s="89" t="s">
        <v>142</v>
      </c>
      <c r="L3" s="219" t="s">
        <v>159</v>
      </c>
      <c r="P3" s="102"/>
    </row>
    <row r="4" spans="2:16" x14ac:dyDescent="0.25">
      <c r="B4" s="25"/>
      <c r="C4" s="97"/>
      <c r="D4" s="98"/>
      <c r="E4" s="94">
        <f t="shared" ref="E4:E10" si="0">IF(($D$4:$D$10)=0,0,(D4/$D$2))</f>
        <v>0</v>
      </c>
      <c r="L4" s="220"/>
    </row>
    <row r="5" spans="2:16" x14ac:dyDescent="0.25">
      <c r="B5" s="25"/>
      <c r="C5" s="97"/>
      <c r="D5" s="98"/>
      <c r="E5" s="94">
        <f t="shared" si="0"/>
        <v>0</v>
      </c>
      <c r="L5" s="220"/>
    </row>
    <row r="6" spans="2:16" x14ac:dyDescent="0.25">
      <c r="B6" s="25"/>
      <c r="C6" s="97"/>
      <c r="D6" s="98"/>
      <c r="E6" s="94">
        <f t="shared" si="0"/>
        <v>0</v>
      </c>
      <c r="L6" s="220"/>
    </row>
    <row r="7" spans="2:16" x14ac:dyDescent="0.25">
      <c r="B7" s="25"/>
      <c r="C7" s="97"/>
      <c r="D7" s="98"/>
      <c r="E7" s="94">
        <f t="shared" si="0"/>
        <v>0</v>
      </c>
      <c r="L7" s="220"/>
      <c r="N7" s="19"/>
    </row>
    <row r="8" spans="2:16" x14ac:dyDescent="0.25">
      <c r="B8" s="25"/>
      <c r="C8" s="97"/>
      <c r="D8" s="98"/>
      <c r="E8" s="94">
        <f t="shared" si="0"/>
        <v>0</v>
      </c>
      <c r="L8" s="220"/>
      <c r="N8" s="19"/>
    </row>
    <row r="9" spans="2:16" x14ac:dyDescent="0.25">
      <c r="B9" s="25"/>
      <c r="C9" s="97"/>
      <c r="D9" s="98"/>
      <c r="E9" s="94">
        <f t="shared" si="0"/>
        <v>0</v>
      </c>
      <c r="L9" s="220"/>
      <c r="N9" s="19"/>
    </row>
    <row r="10" spans="2:16" x14ac:dyDescent="0.25">
      <c r="B10" s="25"/>
      <c r="C10" s="97"/>
      <c r="D10" s="98"/>
      <c r="E10" s="94">
        <f t="shared" si="0"/>
        <v>0</v>
      </c>
      <c r="L10" s="220"/>
      <c r="N10" s="19"/>
    </row>
    <row r="11" spans="2:16" x14ac:dyDescent="0.25">
      <c r="B11" s="89" t="s">
        <v>75</v>
      </c>
      <c r="C11" s="89" t="s">
        <v>140</v>
      </c>
      <c r="D11" s="89" t="s">
        <v>141</v>
      </c>
      <c r="E11" s="89" t="s">
        <v>142</v>
      </c>
      <c r="L11" s="220"/>
    </row>
    <row r="12" spans="2:16" x14ac:dyDescent="0.25">
      <c r="B12" s="25"/>
      <c r="C12" s="97"/>
      <c r="D12" s="98"/>
      <c r="E12" s="94">
        <f t="shared" ref="E12:E18" si="1">IF(($D$12:$D$18)=0,0,(D12/$D$2))</f>
        <v>0</v>
      </c>
      <c r="L12" s="220"/>
      <c r="N12" s="19"/>
    </row>
    <row r="13" spans="2:16" x14ac:dyDescent="0.25">
      <c r="B13" s="25"/>
      <c r="C13" s="97"/>
      <c r="D13" s="98"/>
      <c r="E13" s="94">
        <f t="shared" si="1"/>
        <v>0</v>
      </c>
      <c r="L13" s="220"/>
      <c r="N13" s="19"/>
    </row>
    <row r="14" spans="2:16" x14ac:dyDescent="0.25">
      <c r="B14" s="25"/>
      <c r="C14" s="97"/>
      <c r="D14" s="98"/>
      <c r="E14" s="94">
        <f t="shared" si="1"/>
        <v>0</v>
      </c>
      <c r="L14" s="220"/>
      <c r="N14" s="19"/>
    </row>
    <row r="15" spans="2:16" x14ac:dyDescent="0.25">
      <c r="B15" s="25"/>
      <c r="C15" s="97"/>
      <c r="D15" s="98"/>
      <c r="E15" s="94">
        <f t="shared" si="1"/>
        <v>0</v>
      </c>
      <c r="L15" s="220"/>
      <c r="N15" s="19"/>
    </row>
    <row r="16" spans="2:16" x14ac:dyDescent="0.25">
      <c r="B16" s="25"/>
      <c r="C16" s="97"/>
      <c r="D16" s="98"/>
      <c r="E16" s="94">
        <f t="shared" si="1"/>
        <v>0</v>
      </c>
      <c r="L16" s="220"/>
      <c r="N16" s="19"/>
    </row>
    <row r="17" spans="2:12" x14ac:dyDescent="0.25">
      <c r="B17" s="25"/>
      <c r="C17" s="97"/>
      <c r="D17" s="98"/>
      <c r="E17" s="94">
        <f t="shared" si="1"/>
        <v>0</v>
      </c>
      <c r="L17" s="220"/>
    </row>
    <row r="18" spans="2:12" x14ac:dyDescent="0.25">
      <c r="B18" s="25"/>
      <c r="C18" s="97"/>
      <c r="D18" s="98"/>
      <c r="E18" s="94">
        <f t="shared" si="1"/>
        <v>0</v>
      </c>
      <c r="L18" s="220"/>
    </row>
    <row r="19" spans="2:12" x14ac:dyDescent="0.25">
      <c r="B19" s="233"/>
      <c r="C19" s="234"/>
      <c r="D19" s="95" t="s">
        <v>144</v>
      </c>
      <c r="E19" s="96">
        <f>SUM(E4:E10,E12:E18)</f>
        <v>0</v>
      </c>
      <c r="L19" s="221"/>
    </row>
    <row r="20" spans="2:12" x14ac:dyDescent="0.25">
      <c r="B20" s="90" t="s">
        <v>76</v>
      </c>
      <c r="C20" s="90" t="s">
        <v>140</v>
      </c>
      <c r="D20" s="90" t="s">
        <v>141</v>
      </c>
      <c r="E20" s="90" t="s">
        <v>142</v>
      </c>
    </row>
    <row r="21" spans="2:12" x14ac:dyDescent="0.25">
      <c r="B21" s="25"/>
      <c r="C21" s="97"/>
      <c r="D21" s="98"/>
      <c r="E21" s="94">
        <f t="shared" ref="E21:E26" si="2">IF(($D$21:$D$26)=0,0,(D21/$D$2))</f>
        <v>0</v>
      </c>
    </row>
    <row r="22" spans="2:12" x14ac:dyDescent="0.25">
      <c r="B22" s="25"/>
      <c r="C22" s="97"/>
      <c r="D22" s="98"/>
      <c r="E22" s="94">
        <f t="shared" si="2"/>
        <v>0</v>
      </c>
    </row>
    <row r="23" spans="2:12" x14ac:dyDescent="0.25">
      <c r="B23" s="25"/>
      <c r="C23" s="97"/>
      <c r="D23" s="98"/>
      <c r="E23" s="94">
        <f t="shared" si="2"/>
        <v>0</v>
      </c>
    </row>
    <row r="24" spans="2:12" x14ac:dyDescent="0.25">
      <c r="B24" s="25"/>
      <c r="C24" s="97"/>
      <c r="D24" s="98"/>
      <c r="E24" s="94">
        <f t="shared" si="2"/>
        <v>0</v>
      </c>
    </row>
    <row r="25" spans="2:12" x14ac:dyDescent="0.25">
      <c r="B25" s="25"/>
      <c r="C25" s="97"/>
      <c r="D25" s="98"/>
      <c r="E25" s="94">
        <f t="shared" si="2"/>
        <v>0</v>
      </c>
    </row>
    <row r="26" spans="2:12" x14ac:dyDescent="0.25">
      <c r="B26" s="25"/>
      <c r="C26" s="97"/>
      <c r="D26" s="98"/>
      <c r="E26" s="94">
        <f t="shared" si="2"/>
        <v>0</v>
      </c>
    </row>
    <row r="27" spans="2:12" x14ac:dyDescent="0.25">
      <c r="B27" s="225" t="s">
        <v>157</v>
      </c>
      <c r="C27" s="226"/>
      <c r="D27" s="227"/>
      <c r="E27" s="106">
        <f>SUM(E21:E26)</f>
        <v>0</v>
      </c>
    </row>
    <row r="28" spans="2:12" x14ac:dyDescent="0.25">
      <c r="B28" s="90" t="s">
        <v>77</v>
      </c>
      <c r="C28" s="90" t="s">
        <v>140</v>
      </c>
      <c r="D28" s="99" t="s">
        <v>141</v>
      </c>
      <c r="E28" s="99" t="s">
        <v>142</v>
      </c>
    </row>
    <row r="29" spans="2:12" x14ac:dyDescent="0.25">
      <c r="B29" s="25"/>
      <c r="C29" s="97"/>
      <c r="D29" s="98"/>
      <c r="E29" s="93">
        <f>IF(($D$29:$D$35)=0,0,(D29/$D$2))</f>
        <v>0</v>
      </c>
      <c r="L29" s="222" t="s">
        <v>155</v>
      </c>
    </row>
    <row r="30" spans="2:12" x14ac:dyDescent="0.25">
      <c r="B30" s="25"/>
      <c r="C30" s="97"/>
      <c r="D30" s="98"/>
      <c r="E30" s="93">
        <f t="shared" ref="E30:E35" si="3">IF(($D$29:$D$35)=0,0,(D30/$D$2))</f>
        <v>0</v>
      </c>
      <c r="L30" s="223"/>
    </row>
    <row r="31" spans="2:12" x14ac:dyDescent="0.25">
      <c r="B31" s="25"/>
      <c r="C31" s="97"/>
      <c r="D31" s="98"/>
      <c r="E31" s="93">
        <f t="shared" si="3"/>
        <v>0</v>
      </c>
      <c r="L31" s="223"/>
    </row>
    <row r="32" spans="2:12" x14ac:dyDescent="0.25">
      <c r="B32" s="25"/>
      <c r="C32" s="97"/>
      <c r="D32" s="98"/>
      <c r="E32" s="93">
        <f t="shared" si="3"/>
        <v>0</v>
      </c>
      <c r="L32" s="223"/>
    </row>
    <row r="33" spans="2:12" x14ac:dyDescent="0.25">
      <c r="B33" s="25"/>
      <c r="C33" s="97"/>
      <c r="D33" s="98"/>
      <c r="E33" s="93">
        <f t="shared" si="3"/>
        <v>0</v>
      </c>
      <c r="L33" s="223"/>
    </row>
    <row r="34" spans="2:12" x14ac:dyDescent="0.25">
      <c r="B34" s="25"/>
      <c r="C34" s="97"/>
      <c r="D34" s="98"/>
      <c r="E34" s="93">
        <f t="shared" si="3"/>
        <v>0</v>
      </c>
      <c r="L34" s="223"/>
    </row>
    <row r="35" spans="2:12" x14ac:dyDescent="0.25">
      <c r="B35" s="25"/>
      <c r="C35" s="97"/>
      <c r="D35" s="98"/>
      <c r="E35" s="93">
        <f t="shared" si="3"/>
        <v>0</v>
      </c>
      <c r="L35" s="223"/>
    </row>
    <row r="36" spans="2:12" ht="15.75" thickBot="1" x14ac:dyDescent="0.3">
      <c r="B36" s="92"/>
      <c r="C36" s="92"/>
      <c r="D36" s="100" t="s">
        <v>154</v>
      </c>
      <c r="E36" s="107">
        <f>SUM(E29:E35)</f>
        <v>0</v>
      </c>
      <c r="L36" s="224"/>
    </row>
    <row r="37" spans="2:12" ht="15.75" thickBot="1" x14ac:dyDescent="0.3">
      <c r="B37" s="228" t="s">
        <v>143</v>
      </c>
      <c r="C37" s="229"/>
      <c r="D37" s="230"/>
      <c r="E37" s="108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workbookViewId="0">
      <selection activeCell="C9" sqref="C9:D10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40" t="s">
        <v>145</v>
      </c>
      <c r="B1" s="240"/>
      <c r="C1" s="240"/>
      <c r="D1" s="240"/>
      <c r="E1" s="240"/>
      <c r="F1" s="240"/>
      <c r="G1" s="240"/>
      <c r="H1" s="240"/>
      <c r="I1" s="240"/>
      <c r="J1" s="240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</row>
    <row r="2" spans="1:39" ht="19.5" customHeight="1" x14ac:dyDescent="0.25">
      <c r="A2" s="241" t="s">
        <v>146</v>
      </c>
      <c r="B2" s="241"/>
      <c r="C2" s="241"/>
      <c r="D2" s="241"/>
      <c r="E2" s="241"/>
      <c r="F2" s="241"/>
      <c r="G2" s="241"/>
      <c r="H2" s="241"/>
      <c r="I2" s="129"/>
      <c r="J2" s="12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</row>
    <row r="3" spans="1:39" ht="12.75" customHeight="1" x14ac:dyDescent="0.25">
      <c r="A3" s="242" t="s">
        <v>11</v>
      </c>
      <c r="B3" s="242"/>
      <c r="C3" s="242" t="s">
        <v>56</v>
      </c>
      <c r="D3" s="242"/>
      <c r="E3" s="139" t="s">
        <v>16</v>
      </c>
      <c r="F3" s="139" t="s">
        <v>2</v>
      </c>
      <c r="G3" s="139" t="s">
        <v>55</v>
      </c>
      <c r="H3" s="139" t="s">
        <v>158</v>
      </c>
      <c r="I3" s="129"/>
      <c r="J3" s="12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</row>
    <row r="4" spans="1:39" ht="23.25" customHeight="1" x14ac:dyDescent="0.25">
      <c r="A4" s="243">
        <f>'[2]A. Opći podaci'!A19:B19</f>
        <v>0</v>
      </c>
      <c r="B4" s="244"/>
      <c r="C4" s="244">
        <f>'[2]A. Opći podaci'!C19:E19</f>
        <v>0</v>
      </c>
      <c r="D4" s="244"/>
      <c r="E4" s="130">
        <f>'[2]A. Opći podaci'!AC19</f>
        <v>0</v>
      </c>
      <c r="F4" s="131">
        <f>'[2]A. Opći podaci'!I19</f>
        <v>0</v>
      </c>
      <c r="G4" s="132">
        <f>'[2]A. Opći podaci'!J19</f>
        <v>0</v>
      </c>
      <c r="H4" s="130">
        <f>'[2]A. Opći podaci'!AE19</f>
        <v>0</v>
      </c>
      <c r="I4" s="129"/>
      <c r="J4" s="12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</row>
    <row r="5" spans="1:39" ht="18.75" customHeight="1" x14ac:dyDescent="0.25">
      <c r="A5" s="245" t="s">
        <v>147</v>
      </c>
      <c r="B5" s="245"/>
      <c r="C5" s="245"/>
      <c r="D5" s="245"/>
      <c r="E5" s="245"/>
      <c r="F5" s="245"/>
      <c r="G5" s="245"/>
      <c r="H5" s="245"/>
      <c r="I5" s="129"/>
      <c r="J5" s="12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</row>
    <row r="6" spans="1:39" ht="16.5" customHeight="1" x14ac:dyDescent="0.25">
      <c r="A6" s="242" t="s">
        <v>11</v>
      </c>
      <c r="B6" s="242"/>
      <c r="C6" s="242" t="s">
        <v>56</v>
      </c>
      <c r="D6" s="242"/>
      <c r="E6" s="139" t="s">
        <v>16</v>
      </c>
      <c r="F6" s="139" t="s">
        <v>2</v>
      </c>
      <c r="G6" s="139" t="s">
        <v>55</v>
      </c>
      <c r="H6" s="139" t="s">
        <v>59</v>
      </c>
      <c r="I6" s="129"/>
      <c r="J6" s="12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</row>
    <row r="7" spans="1:39" x14ac:dyDescent="0.25">
      <c r="A7" s="238">
        <f>'[2]A. Opći podaci'!AC25</f>
        <v>0</v>
      </c>
      <c r="B7" s="239"/>
      <c r="C7" s="239">
        <f>'[2]A. Opći podaci'!AD25</f>
        <v>0</v>
      </c>
      <c r="D7" s="239"/>
      <c r="E7" s="133">
        <f>'[2]A. Opći podaci'!AE25</f>
        <v>0</v>
      </c>
      <c r="F7" s="134">
        <f>'[2]A. Opći podaci'!AF25</f>
        <v>0</v>
      </c>
      <c r="G7" s="135">
        <f>'[2]A. Opći podaci'!AG25</f>
        <v>0</v>
      </c>
      <c r="H7" s="133">
        <f>'[2]A. Opći podaci'!AH25</f>
        <v>0</v>
      </c>
      <c r="I7" s="129"/>
      <c r="J7" s="12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</row>
    <row r="8" spans="1:39" x14ac:dyDescent="0.25">
      <c r="A8" s="238">
        <f>'[2]A. Opći podaci'!AC26</f>
        <v>0</v>
      </c>
      <c r="B8" s="239"/>
      <c r="C8" s="239">
        <f>'[2]A. Opći podaci'!AD26</f>
        <v>0</v>
      </c>
      <c r="D8" s="239"/>
      <c r="E8" s="133">
        <f>'[2]A. Opći podaci'!AE26</f>
        <v>0</v>
      </c>
      <c r="F8" s="134">
        <f>'[2]A. Opći podaci'!AF26</f>
        <v>0</v>
      </c>
      <c r="G8" s="135">
        <f>'[2]A. Opći podaci'!AG26</f>
        <v>0</v>
      </c>
      <c r="H8" s="133">
        <f>'[2]A. Opći podaci'!AH26</f>
        <v>0</v>
      </c>
      <c r="I8" s="129"/>
      <c r="J8" s="12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</row>
    <row r="9" spans="1:39" x14ac:dyDescent="0.25">
      <c r="A9" s="238">
        <f>'[2]A. Opći podaci'!AC27</f>
        <v>0</v>
      </c>
      <c r="B9" s="239"/>
      <c r="C9" s="239">
        <f>'[2]A. Opći podaci'!AD27</f>
        <v>0</v>
      </c>
      <c r="D9" s="239"/>
      <c r="E9" s="133">
        <f>'[2]A. Opći podaci'!AE27</f>
        <v>0</v>
      </c>
      <c r="F9" s="134">
        <f>'[2]A. Opći podaci'!AF27</f>
        <v>0</v>
      </c>
      <c r="G9" s="135">
        <f>'[2]A. Opći podaci'!AG27</f>
        <v>0</v>
      </c>
      <c r="H9" s="133">
        <f>'[2]A. Opći podaci'!AH27</f>
        <v>0</v>
      </c>
      <c r="I9" s="129"/>
      <c r="J9" s="12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</row>
    <row r="10" spans="1:39" x14ac:dyDescent="0.25">
      <c r="A10" s="238">
        <f>'[2]A. Opći podaci'!AC28</f>
        <v>0</v>
      </c>
      <c r="B10" s="239"/>
      <c r="C10" s="239">
        <f>'[2]A. Opći podaci'!AD28</f>
        <v>0</v>
      </c>
      <c r="D10" s="239"/>
      <c r="E10" s="133">
        <f>'[2]A. Opći podaci'!AE28</f>
        <v>0</v>
      </c>
      <c r="F10" s="134">
        <f>'[2]A. Opći podaci'!AF28</f>
        <v>0</v>
      </c>
      <c r="G10" s="135">
        <f>'[2]A. Opći podaci'!AG28</f>
        <v>0</v>
      </c>
      <c r="H10" s="133">
        <f>'[2]A. Opći podaci'!AH28</f>
        <v>0</v>
      </c>
      <c r="I10" s="129"/>
      <c r="J10" s="12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</row>
    <row r="11" spans="1:39" x14ac:dyDescent="0.25">
      <c r="A11" s="238">
        <f>'[2]A. Opći podaci'!AC29</f>
        <v>0</v>
      </c>
      <c r="B11" s="239"/>
      <c r="C11" s="239">
        <f>'[2]A. Opći podaci'!AD29</f>
        <v>0</v>
      </c>
      <c r="D11" s="239"/>
      <c r="E11" s="133">
        <f>'[2]A. Opći podaci'!AE29</f>
        <v>0</v>
      </c>
      <c r="F11" s="134">
        <f>'[2]A. Opći podaci'!AF29</f>
        <v>0</v>
      </c>
      <c r="G11" s="135">
        <f>'[2]A. Opći podaci'!AG29</f>
        <v>0</v>
      </c>
      <c r="H11" s="133">
        <f>'[2]A. Opći podaci'!AH29</f>
        <v>0</v>
      </c>
      <c r="I11" s="129"/>
      <c r="J11" s="12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</row>
    <row r="12" spans="1:39" x14ac:dyDescent="0.25">
      <c r="A12" s="238">
        <f>'[2]A. Opći podaci'!AC30</f>
        <v>0</v>
      </c>
      <c r="B12" s="239"/>
      <c r="C12" s="239">
        <f>'[2]A. Opći podaci'!AD30</f>
        <v>0</v>
      </c>
      <c r="D12" s="239"/>
      <c r="E12" s="133">
        <f>'[2]A. Opći podaci'!AE30</f>
        <v>0</v>
      </c>
      <c r="F12" s="134">
        <f>'[2]A. Opći podaci'!AF30</f>
        <v>0</v>
      </c>
      <c r="G12" s="135">
        <f>'[2]A. Opći podaci'!AG30</f>
        <v>0</v>
      </c>
      <c r="H12" s="133">
        <f>'[2]A. Opći podaci'!AH30</f>
        <v>0</v>
      </c>
      <c r="I12" s="129"/>
      <c r="J12" s="12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</row>
    <row r="13" spans="1:39" x14ac:dyDescent="0.25">
      <c r="A13" s="238">
        <f>'[2]A. Opći podaci'!AC31</f>
        <v>0</v>
      </c>
      <c r="B13" s="239"/>
      <c r="C13" s="239">
        <f>'[2]A. Opći podaci'!AD31</f>
        <v>0</v>
      </c>
      <c r="D13" s="239"/>
      <c r="E13" s="133">
        <f>'[2]A. Opći podaci'!AE31</f>
        <v>0</v>
      </c>
      <c r="F13" s="134">
        <f>'[2]A. Opći podaci'!AF31</f>
        <v>0</v>
      </c>
      <c r="G13" s="135">
        <f>'[2]A. Opći podaci'!AG31</f>
        <v>0</v>
      </c>
      <c r="H13" s="133">
        <f>'[2]A. Opći podaci'!AH31</f>
        <v>0</v>
      </c>
      <c r="I13" s="129"/>
      <c r="J13" s="12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</row>
    <row r="14" spans="1:39" x14ac:dyDescent="0.25">
      <c r="A14" s="247" t="s">
        <v>148</v>
      </c>
      <c r="B14" s="247"/>
      <c r="C14" s="247"/>
      <c r="D14" s="247"/>
      <c r="E14" s="247"/>
      <c r="F14" s="247"/>
      <c r="G14" s="247"/>
      <c r="H14" s="247"/>
      <c r="I14" s="129"/>
      <c r="J14" s="12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</row>
    <row r="15" spans="1:39" x14ac:dyDescent="0.25">
      <c r="A15" s="246"/>
      <c r="B15" s="246"/>
      <c r="C15" s="246"/>
      <c r="D15" s="246"/>
      <c r="E15" s="246"/>
      <c r="F15" s="246"/>
      <c r="G15" s="246"/>
      <c r="H15" s="246"/>
      <c r="I15" s="129"/>
      <c r="J15" s="12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</row>
    <row r="16" spans="1:39" x14ac:dyDescent="0.25">
      <c r="A16" s="246"/>
      <c r="B16" s="246"/>
      <c r="C16" s="246"/>
      <c r="D16" s="246"/>
      <c r="E16" s="246"/>
      <c r="F16" s="246"/>
      <c r="G16" s="246"/>
      <c r="H16" s="246"/>
      <c r="I16" s="129"/>
      <c r="J16" s="12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</row>
    <row r="17" spans="1:39" x14ac:dyDescent="0.25">
      <c r="A17" s="246"/>
      <c r="B17" s="246"/>
      <c r="C17" s="246"/>
      <c r="D17" s="246"/>
      <c r="E17" s="246"/>
      <c r="F17" s="246"/>
      <c r="G17" s="246"/>
      <c r="H17" s="246"/>
      <c r="I17" s="129"/>
      <c r="J17" s="12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</row>
    <row r="18" spans="1:39" x14ac:dyDescent="0.25">
      <c r="A18" s="249" t="s">
        <v>228</v>
      </c>
      <c r="B18" s="249"/>
      <c r="C18" s="249"/>
      <c r="D18" s="249"/>
      <c r="E18" s="249"/>
      <c r="F18" s="249"/>
      <c r="G18" s="249"/>
      <c r="H18" s="249"/>
      <c r="I18" s="129"/>
      <c r="J18" s="12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</row>
    <row r="19" spans="1:39" x14ac:dyDescent="0.25">
      <c r="A19" s="246"/>
      <c r="B19" s="246"/>
      <c r="C19" s="246"/>
      <c r="D19" s="246"/>
      <c r="E19" s="246"/>
      <c r="F19" s="246"/>
      <c r="G19" s="246"/>
      <c r="H19" s="246"/>
      <c r="I19" s="129"/>
      <c r="J19" s="12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</row>
    <row r="20" spans="1:39" x14ac:dyDescent="0.25">
      <c r="A20" s="247" t="s">
        <v>149</v>
      </c>
      <c r="B20" s="247"/>
      <c r="C20" s="247"/>
      <c r="D20" s="247"/>
      <c r="E20" s="247"/>
      <c r="F20" s="247"/>
      <c r="G20" s="247"/>
      <c r="H20" s="247"/>
      <c r="I20" s="129"/>
      <c r="J20" s="12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</row>
    <row r="21" spans="1:39" x14ac:dyDescent="0.25">
      <c r="A21" s="250"/>
      <c r="B21" s="250"/>
      <c r="C21" s="250"/>
      <c r="D21" s="250"/>
      <c r="E21" s="250"/>
      <c r="F21" s="250"/>
      <c r="G21" s="250"/>
      <c r="H21" s="250"/>
      <c r="I21" s="129"/>
      <c r="J21" s="12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</row>
    <row r="22" spans="1:39" x14ac:dyDescent="0.25">
      <c r="A22" s="250"/>
      <c r="B22" s="250"/>
      <c r="C22" s="250"/>
      <c r="D22" s="250"/>
      <c r="E22" s="250"/>
      <c r="F22" s="250"/>
      <c r="G22" s="250"/>
      <c r="H22" s="250"/>
      <c r="I22" s="129"/>
      <c r="J22" s="12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</row>
    <row r="23" spans="1:39" x14ac:dyDescent="0.25">
      <c r="A23" s="250"/>
      <c r="B23" s="250"/>
      <c r="C23" s="250"/>
      <c r="D23" s="250"/>
      <c r="E23" s="250"/>
      <c r="F23" s="250"/>
      <c r="G23" s="250"/>
      <c r="H23" s="250"/>
      <c r="I23" s="129"/>
      <c r="J23" s="12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</row>
    <row r="24" spans="1:39" x14ac:dyDescent="0.25">
      <c r="A24" s="250"/>
      <c r="B24" s="250"/>
      <c r="C24" s="250"/>
      <c r="D24" s="250"/>
      <c r="E24" s="250"/>
      <c r="F24" s="250"/>
      <c r="G24" s="250"/>
      <c r="H24" s="250"/>
      <c r="I24" s="129"/>
      <c r="J24" s="12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</row>
    <row r="25" spans="1:39" x14ac:dyDescent="0.25">
      <c r="A25" s="250"/>
      <c r="B25" s="250"/>
      <c r="C25" s="250"/>
      <c r="D25" s="250"/>
      <c r="E25" s="250"/>
      <c r="F25" s="250"/>
      <c r="G25" s="250"/>
      <c r="H25" s="250"/>
      <c r="I25" s="129"/>
      <c r="J25" s="12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</row>
    <row r="26" spans="1:39" x14ac:dyDescent="0.25">
      <c r="A26" s="247" t="s">
        <v>150</v>
      </c>
      <c r="B26" s="247"/>
      <c r="C26" s="247"/>
      <c r="D26" s="247"/>
      <c r="E26" s="247"/>
      <c r="F26" s="247"/>
      <c r="G26" s="247"/>
      <c r="H26" s="247"/>
      <c r="I26" s="129"/>
      <c r="J26" s="12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</row>
    <row r="27" spans="1:39" x14ac:dyDescent="0.25">
      <c r="A27" s="250"/>
      <c r="B27" s="250"/>
      <c r="C27" s="250"/>
      <c r="D27" s="250"/>
      <c r="E27" s="250"/>
      <c r="F27" s="250"/>
      <c r="G27" s="250"/>
      <c r="H27" s="250"/>
      <c r="I27" s="129"/>
      <c r="J27" s="12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</row>
    <row r="28" spans="1:39" x14ac:dyDescent="0.25">
      <c r="A28" s="250"/>
      <c r="B28" s="250"/>
      <c r="C28" s="250"/>
      <c r="D28" s="250"/>
      <c r="E28" s="250"/>
      <c r="F28" s="250"/>
      <c r="G28" s="250"/>
      <c r="H28" s="250"/>
      <c r="I28" s="129"/>
      <c r="J28" s="12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</row>
    <row r="29" spans="1:39" x14ac:dyDescent="0.25">
      <c r="A29" s="250"/>
      <c r="B29" s="250"/>
      <c r="C29" s="250"/>
      <c r="D29" s="250"/>
      <c r="E29" s="250"/>
      <c r="F29" s="250"/>
      <c r="G29" s="250"/>
      <c r="H29" s="250"/>
      <c r="I29" s="129"/>
      <c r="J29" s="12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</row>
    <row r="30" spans="1:39" x14ac:dyDescent="0.25">
      <c r="A30" s="250"/>
      <c r="B30" s="250"/>
      <c r="C30" s="250"/>
      <c r="D30" s="250"/>
      <c r="E30" s="250"/>
      <c r="F30" s="250"/>
      <c r="G30" s="250"/>
      <c r="H30" s="250"/>
      <c r="I30" s="129"/>
      <c r="J30" s="12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</row>
    <row r="31" spans="1:39" ht="74.25" customHeight="1" x14ac:dyDescent="0.25">
      <c r="A31" s="245" t="s">
        <v>151</v>
      </c>
      <c r="B31" s="245"/>
      <c r="C31" s="245"/>
      <c r="D31" s="245"/>
      <c r="E31" s="245"/>
      <c r="F31" s="245"/>
      <c r="G31" s="245"/>
      <c r="H31" s="245"/>
      <c r="I31" s="129"/>
      <c r="J31" s="12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</row>
    <row r="32" spans="1:39" ht="53.25" customHeight="1" x14ac:dyDescent="0.25">
      <c r="A32" s="136" t="s">
        <v>207</v>
      </c>
      <c r="B32" s="248"/>
      <c r="C32" s="248"/>
      <c r="D32" s="248"/>
      <c r="E32" s="248"/>
      <c r="F32" s="248"/>
      <c r="G32" s="248"/>
      <c r="H32" s="248"/>
      <c r="I32" s="129"/>
      <c r="J32" s="12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1:39" ht="59.25" customHeight="1" x14ac:dyDescent="0.25">
      <c r="A33" s="136" t="s">
        <v>208</v>
      </c>
      <c r="B33" s="248"/>
      <c r="C33" s="248"/>
      <c r="D33" s="248"/>
      <c r="E33" s="248"/>
      <c r="F33" s="248"/>
      <c r="G33" s="248"/>
      <c r="H33" s="248"/>
      <c r="I33" s="129"/>
      <c r="J33" s="12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1:39" ht="39.75" customHeight="1" x14ac:dyDescent="0.25">
      <c r="A34" s="136" t="s">
        <v>209</v>
      </c>
      <c r="B34" s="248"/>
      <c r="C34" s="248"/>
      <c r="D34" s="248"/>
      <c r="E34" s="248"/>
      <c r="F34" s="248"/>
      <c r="G34" s="248"/>
      <c r="H34" s="248"/>
      <c r="I34" s="129"/>
      <c r="J34" s="12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1:39" ht="48.75" customHeight="1" x14ac:dyDescent="0.25">
      <c r="A35" s="136" t="s">
        <v>210</v>
      </c>
      <c r="B35" s="248"/>
      <c r="C35" s="248"/>
      <c r="D35" s="248"/>
      <c r="E35" s="248"/>
      <c r="F35" s="248"/>
      <c r="G35" s="248"/>
      <c r="H35" s="248"/>
      <c r="I35" s="129"/>
      <c r="J35" s="12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1:39" ht="39" customHeight="1" x14ac:dyDescent="0.25">
      <c r="A36" s="136" t="s">
        <v>211</v>
      </c>
      <c r="B36" s="248"/>
      <c r="C36" s="248"/>
      <c r="D36" s="248"/>
      <c r="E36" s="248"/>
      <c r="F36" s="248"/>
      <c r="G36" s="248"/>
      <c r="H36" s="248"/>
      <c r="I36" s="129"/>
      <c r="J36" s="12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</row>
    <row r="37" spans="1:39" x14ac:dyDescent="0.25">
      <c r="A37" s="247" t="s">
        <v>152</v>
      </c>
      <c r="B37" s="247"/>
      <c r="C37" s="247"/>
      <c r="D37" s="247"/>
      <c r="E37" s="247"/>
      <c r="F37" s="247"/>
      <c r="G37" s="247"/>
      <c r="H37" s="247"/>
      <c r="I37" s="129"/>
      <c r="J37" s="12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</row>
    <row r="38" spans="1:39" x14ac:dyDescent="0.25">
      <c r="A38" s="137" t="s">
        <v>212</v>
      </c>
      <c r="B38" s="246"/>
      <c r="C38" s="246"/>
      <c r="D38" s="246"/>
      <c r="E38" s="246"/>
      <c r="F38" s="246"/>
      <c r="G38" s="246"/>
      <c r="H38" s="246"/>
      <c r="I38" s="129"/>
      <c r="J38" s="12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</row>
    <row r="39" spans="1:39" ht="11.25" customHeight="1" x14ac:dyDescent="0.25">
      <c r="A39" s="138" t="s">
        <v>213</v>
      </c>
      <c r="B39" s="246"/>
      <c r="C39" s="246"/>
      <c r="D39" s="246"/>
      <c r="E39" s="246"/>
      <c r="F39" s="246"/>
      <c r="G39" s="246"/>
      <c r="H39" s="246"/>
      <c r="I39" s="129"/>
      <c r="J39" s="12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</row>
    <row r="40" spans="1:39" ht="15" customHeight="1" x14ac:dyDescent="0.25">
      <c r="A40" s="138" t="s">
        <v>214</v>
      </c>
      <c r="B40" s="246"/>
      <c r="C40" s="246"/>
      <c r="D40" s="246"/>
      <c r="E40" s="246"/>
      <c r="F40" s="246"/>
      <c r="G40" s="246"/>
      <c r="H40" s="246"/>
      <c r="I40" s="129"/>
      <c r="J40" s="12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</row>
    <row r="41" spans="1:39" ht="15" customHeight="1" x14ac:dyDescent="0.25">
      <c r="A41" s="138" t="s">
        <v>180</v>
      </c>
      <c r="B41" s="246"/>
      <c r="C41" s="246"/>
      <c r="D41" s="246"/>
      <c r="E41" s="246"/>
      <c r="F41" s="246"/>
      <c r="G41" s="246"/>
      <c r="H41" s="246"/>
      <c r="I41" s="129"/>
      <c r="J41" s="12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</row>
    <row r="42" spans="1:39" ht="47.25" customHeight="1" x14ac:dyDescent="0.25">
      <c r="A42" s="251" t="s">
        <v>153</v>
      </c>
      <c r="B42" s="251"/>
      <c r="C42" s="251"/>
      <c r="D42" s="251"/>
      <c r="E42" s="251"/>
      <c r="F42" s="251"/>
      <c r="G42" s="251"/>
      <c r="H42" s="251"/>
      <c r="I42" s="129"/>
      <c r="J42" s="12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</row>
    <row r="43" spans="1:39" x14ac:dyDescent="0.25">
      <c r="A43" s="252"/>
      <c r="B43" s="252"/>
      <c r="C43" s="252"/>
      <c r="D43" s="252"/>
      <c r="E43" s="252"/>
      <c r="F43" s="252"/>
      <c r="G43" s="252"/>
      <c r="H43" s="252"/>
      <c r="I43" s="129"/>
      <c r="J43" s="12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</row>
    <row r="44" spans="1:39" x14ac:dyDescent="0.25">
      <c r="A44" s="252"/>
      <c r="B44" s="252"/>
      <c r="C44" s="252"/>
      <c r="D44" s="252"/>
      <c r="E44" s="252"/>
      <c r="F44" s="252"/>
      <c r="G44" s="252"/>
      <c r="H44" s="252"/>
      <c r="I44" s="129"/>
      <c r="J44" s="12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</row>
    <row r="45" spans="1:39" x14ac:dyDescent="0.25">
      <c r="A45" s="252"/>
      <c r="B45" s="252"/>
      <c r="C45" s="252"/>
      <c r="D45" s="252"/>
      <c r="E45" s="252"/>
      <c r="F45" s="252"/>
      <c r="G45" s="252"/>
      <c r="H45" s="252"/>
      <c r="I45" s="129"/>
      <c r="J45" s="12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  <row r="46" spans="1:39" x14ac:dyDescent="0.25">
      <c r="A46" s="252"/>
      <c r="B46" s="252"/>
      <c r="C46" s="252"/>
      <c r="D46" s="252"/>
      <c r="E46" s="252"/>
      <c r="F46" s="252"/>
      <c r="G46" s="252"/>
      <c r="H46" s="252"/>
      <c r="I46" s="129"/>
      <c r="J46" s="12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</row>
    <row r="47" spans="1:39" x14ac:dyDescent="0.25">
      <c r="A47" s="247" t="s">
        <v>215</v>
      </c>
      <c r="B47" s="247"/>
      <c r="C47" s="247"/>
      <c r="D47" s="247"/>
      <c r="E47" s="247"/>
      <c r="F47" s="247"/>
      <c r="G47" s="247"/>
      <c r="H47" s="247"/>
      <c r="I47" s="129"/>
      <c r="J47" s="12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</row>
    <row r="48" spans="1:39" x14ac:dyDescent="0.25">
      <c r="A48" s="138" t="s">
        <v>199</v>
      </c>
      <c r="B48" s="246" t="s">
        <v>216</v>
      </c>
      <c r="C48" s="246"/>
      <c r="D48" s="138" t="s">
        <v>217</v>
      </c>
      <c r="E48" s="246" t="s">
        <v>218</v>
      </c>
      <c r="F48" s="246"/>
      <c r="G48" s="246" t="s">
        <v>180</v>
      </c>
      <c r="H48" s="246"/>
      <c r="I48" s="129"/>
      <c r="J48" s="12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</row>
    <row r="49" spans="1:39" x14ac:dyDescent="0.25">
      <c r="A49" s="138" t="s">
        <v>58</v>
      </c>
      <c r="B49" s="246"/>
      <c r="C49" s="246"/>
      <c r="D49" s="138"/>
      <c r="E49" s="246"/>
      <c r="F49" s="246"/>
      <c r="G49" s="246"/>
      <c r="H49" s="246"/>
      <c r="I49" s="129"/>
      <c r="J49" s="12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</row>
    <row r="50" spans="1:39" x14ac:dyDescent="0.25">
      <c r="A50" s="138" t="s">
        <v>62</v>
      </c>
      <c r="B50" s="246"/>
      <c r="C50" s="246"/>
      <c r="D50" s="138"/>
      <c r="E50" s="246"/>
      <c r="F50" s="246"/>
      <c r="G50" s="246"/>
      <c r="H50" s="246"/>
      <c r="I50" s="129"/>
      <c r="J50" s="12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</row>
    <row r="51" spans="1:39" x14ac:dyDescent="0.25">
      <c r="A51" s="138" t="s">
        <v>63</v>
      </c>
      <c r="B51" s="246"/>
      <c r="C51" s="246"/>
      <c r="D51" s="138"/>
      <c r="E51" s="246"/>
      <c r="F51" s="246"/>
      <c r="G51" s="246"/>
      <c r="H51" s="246"/>
      <c r="I51" s="129"/>
      <c r="J51" s="12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</row>
    <row r="52" spans="1:39" x14ac:dyDescent="0.25">
      <c r="A52" s="247" t="s">
        <v>160</v>
      </c>
      <c r="B52" s="247"/>
      <c r="C52" s="247"/>
      <c r="D52" s="247"/>
      <c r="E52" s="247"/>
      <c r="F52" s="247"/>
      <c r="G52" s="247"/>
      <c r="H52" s="247"/>
      <c r="I52" s="129"/>
      <c r="J52" s="12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</row>
    <row r="53" spans="1:39" x14ac:dyDescent="0.25">
      <c r="A53" s="250"/>
      <c r="B53" s="250"/>
      <c r="C53" s="250"/>
      <c r="D53" s="250"/>
      <c r="E53" s="250"/>
      <c r="F53" s="250"/>
      <c r="G53" s="250"/>
      <c r="H53" s="250"/>
      <c r="I53" s="129"/>
      <c r="J53" s="12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</row>
    <row r="54" spans="1:39" x14ac:dyDescent="0.25">
      <c r="A54" s="250"/>
      <c r="B54" s="250"/>
      <c r="C54" s="250"/>
      <c r="D54" s="250"/>
      <c r="E54" s="250"/>
      <c r="F54" s="250"/>
      <c r="G54" s="250"/>
      <c r="H54" s="250"/>
      <c r="I54" s="129"/>
      <c r="J54" s="12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</row>
    <row r="55" spans="1:39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</row>
    <row r="56" spans="1:39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</row>
    <row r="57" spans="1:39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</row>
    <row r="58" spans="1:39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</row>
    <row r="59" spans="1:39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</row>
    <row r="60" spans="1:39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</row>
    <row r="61" spans="1:39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</row>
    <row r="62" spans="1:39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</row>
    <row r="63" spans="1:39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</row>
    <row r="64" spans="1:39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</row>
    <row r="65" spans="1:39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</row>
    <row r="66" spans="1:39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</row>
    <row r="67" spans="1:39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</row>
    <row r="68" spans="1:39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</row>
    <row r="69" spans="1:39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</row>
    <row r="70" spans="1:39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</row>
    <row r="71" spans="1:39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</row>
    <row r="72" spans="1:39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</row>
    <row r="73" spans="1:39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</row>
    <row r="74" spans="1:39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</row>
    <row r="75" spans="1:39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</row>
    <row r="76" spans="1:39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</row>
    <row r="77" spans="1:39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</row>
    <row r="78" spans="1:39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</row>
    <row r="79" spans="1:39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</row>
    <row r="80" spans="1:39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</row>
    <row r="81" spans="1:39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</row>
    <row r="82" spans="1:39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</row>
    <row r="83" spans="1:39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</row>
    <row r="84" spans="1:39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</row>
    <row r="85" spans="1:39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</row>
    <row r="86" spans="1:39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</row>
    <row r="87" spans="1:39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</row>
    <row r="88" spans="1:39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</row>
    <row r="89" spans="1:39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</row>
    <row r="90" spans="1:39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</row>
    <row r="91" spans="1:39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</row>
    <row r="92" spans="1:39" x14ac:dyDescent="0.2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</row>
    <row r="93" spans="1:39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</row>
    <row r="94" spans="1:39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</row>
    <row r="95" spans="1:39" x14ac:dyDescent="0.25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</row>
    <row r="96" spans="1:39" x14ac:dyDescent="0.25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</row>
    <row r="97" spans="1:39" x14ac:dyDescent="0.2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</row>
    <row r="98" spans="1:39" x14ac:dyDescent="0.25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</row>
    <row r="99" spans="1:39" x14ac:dyDescent="0.25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</row>
    <row r="100" spans="1:39" x14ac:dyDescent="0.25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</row>
    <row r="101" spans="1:39" x14ac:dyDescent="0.25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</row>
    <row r="102" spans="1:39" x14ac:dyDescent="0.25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</row>
    <row r="103" spans="1:39" x14ac:dyDescent="0.25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</row>
    <row r="104" spans="1:39" x14ac:dyDescent="0.25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</row>
    <row r="105" spans="1:39" x14ac:dyDescent="0.25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</row>
    <row r="106" spans="1:39" x14ac:dyDescent="0.2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</row>
    <row r="107" spans="1:39" x14ac:dyDescent="0.25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</row>
    <row r="108" spans="1:39" x14ac:dyDescent="0.25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</row>
    <row r="109" spans="1:39" x14ac:dyDescent="0.25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</row>
    <row r="110" spans="1:39" x14ac:dyDescent="0.25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</row>
    <row r="111" spans="1:39" x14ac:dyDescent="0.25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</row>
    <row r="112" spans="1:39" x14ac:dyDescent="0.25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</row>
    <row r="113" spans="1:39" x14ac:dyDescent="0.2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</row>
    <row r="114" spans="1:39" x14ac:dyDescent="0.2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</row>
    <row r="115" spans="1:39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</row>
    <row r="116" spans="1:39" x14ac:dyDescent="0.25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</row>
    <row r="117" spans="1:39" x14ac:dyDescent="0.25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</row>
    <row r="118" spans="1:39" x14ac:dyDescent="0.25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</row>
    <row r="119" spans="1:39" x14ac:dyDescent="0.25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</row>
    <row r="120" spans="1:39" x14ac:dyDescent="0.25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</row>
    <row r="121" spans="1:39" x14ac:dyDescent="0.2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</row>
    <row r="122" spans="1:39" x14ac:dyDescent="0.2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</row>
    <row r="123" spans="1:39" x14ac:dyDescent="0.25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</row>
    <row r="124" spans="1:39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</row>
    <row r="125" spans="1:39" x14ac:dyDescent="0.25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</row>
    <row r="126" spans="1:39" x14ac:dyDescent="0.25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</row>
    <row r="127" spans="1:39" x14ac:dyDescent="0.25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</row>
    <row r="128" spans="1:39" x14ac:dyDescent="0.25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</row>
    <row r="129" spans="1:39" x14ac:dyDescent="0.25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</row>
    <row r="130" spans="1:39" x14ac:dyDescent="0.25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</row>
    <row r="131" spans="1:39" x14ac:dyDescent="0.25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</row>
    <row r="132" spans="1:39" x14ac:dyDescent="0.25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</row>
    <row r="133" spans="1:39" x14ac:dyDescent="0.25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</row>
    <row r="134" spans="1:39" x14ac:dyDescent="0.25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</row>
    <row r="135" spans="1:39" x14ac:dyDescent="0.25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</row>
    <row r="136" spans="1:39" x14ac:dyDescent="0.25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</row>
    <row r="137" spans="1:39" x14ac:dyDescent="0.25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</row>
    <row r="138" spans="1:39" x14ac:dyDescent="0.25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</row>
    <row r="139" spans="1:39" x14ac:dyDescent="0.25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</row>
    <row r="140" spans="1:39" x14ac:dyDescent="0.25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</row>
    <row r="141" spans="1:39" x14ac:dyDescent="0.25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</row>
    <row r="142" spans="1:39" x14ac:dyDescent="0.25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</row>
    <row r="143" spans="1:39" x14ac:dyDescent="0.25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</row>
    <row r="144" spans="1:39" x14ac:dyDescent="0.25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</row>
    <row r="145" spans="1:39" x14ac:dyDescent="0.25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</row>
    <row r="146" spans="1:39" x14ac:dyDescent="0.25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</row>
    <row r="147" spans="1:39" x14ac:dyDescent="0.25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</row>
    <row r="148" spans="1:39" x14ac:dyDescent="0.25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</row>
    <row r="149" spans="1:39" x14ac:dyDescent="0.25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</row>
    <row r="150" spans="1:39" x14ac:dyDescent="0.25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</row>
    <row r="151" spans="1:39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</row>
    <row r="152" spans="1:39" x14ac:dyDescent="0.25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</row>
    <row r="153" spans="1:39" x14ac:dyDescent="0.25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</row>
    <row r="154" spans="1:39" x14ac:dyDescent="0.25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</row>
    <row r="155" spans="1:39" x14ac:dyDescent="0.25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</row>
    <row r="156" spans="1:39" x14ac:dyDescent="0.25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</row>
    <row r="157" spans="1:39" x14ac:dyDescent="0.25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</row>
    <row r="158" spans="1:39" x14ac:dyDescent="0.25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</row>
    <row r="159" spans="1:39" x14ac:dyDescent="0.25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</row>
    <row r="160" spans="1:39" x14ac:dyDescent="0.25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</row>
    <row r="161" spans="1:39" x14ac:dyDescent="0.25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</row>
    <row r="162" spans="1:39" x14ac:dyDescent="0.25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</row>
    <row r="163" spans="1:39" x14ac:dyDescent="0.25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</row>
    <row r="164" spans="1:39" x14ac:dyDescent="0.25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</row>
    <row r="165" spans="1:39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</row>
    <row r="166" spans="1:39" x14ac:dyDescent="0.25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</row>
    <row r="167" spans="1:39" x14ac:dyDescent="0.25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</row>
    <row r="168" spans="1:39" x14ac:dyDescent="0.25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</row>
    <row r="169" spans="1:39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</row>
    <row r="170" spans="1:39" x14ac:dyDescent="0.2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</row>
    <row r="171" spans="1:39" x14ac:dyDescent="0.2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</row>
    <row r="172" spans="1:39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</row>
    <row r="173" spans="1:39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</row>
    <row r="174" spans="1:39" x14ac:dyDescent="0.25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</row>
    <row r="175" spans="1:39" x14ac:dyDescent="0.2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</row>
    <row r="176" spans="1:39" x14ac:dyDescent="0.25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</row>
    <row r="177" spans="1:39" x14ac:dyDescent="0.25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</row>
    <row r="178" spans="1:39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</row>
    <row r="179" spans="1:39" x14ac:dyDescent="0.25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</row>
    <row r="180" spans="1:39" x14ac:dyDescent="0.25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</row>
    <row r="181" spans="1:39" x14ac:dyDescent="0.25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</row>
    <row r="182" spans="1:39" x14ac:dyDescent="0.25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</row>
    <row r="183" spans="1:39" x14ac:dyDescent="0.25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</row>
    <row r="184" spans="1:39" x14ac:dyDescent="0.25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</row>
    <row r="185" spans="1:39" x14ac:dyDescent="0.25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</row>
    <row r="186" spans="1:39" x14ac:dyDescent="0.25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</row>
    <row r="187" spans="1:39" x14ac:dyDescent="0.25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</row>
    <row r="188" spans="1:39" x14ac:dyDescent="0.25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</row>
    <row r="189" spans="1:39" x14ac:dyDescent="0.25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</row>
    <row r="190" spans="1:39" x14ac:dyDescent="0.25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</row>
    <row r="191" spans="1:39" x14ac:dyDescent="0.25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</row>
    <row r="192" spans="1:39" x14ac:dyDescent="0.25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</row>
    <row r="193" spans="1:39" x14ac:dyDescent="0.25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</row>
    <row r="194" spans="1:39" x14ac:dyDescent="0.25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</row>
    <row r="195" spans="1:39" x14ac:dyDescent="0.25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</row>
    <row r="196" spans="1:39" x14ac:dyDescent="0.25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</row>
    <row r="197" spans="1:39" x14ac:dyDescent="0.25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</row>
    <row r="198" spans="1:39" x14ac:dyDescent="0.25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</row>
    <row r="199" spans="1:39" x14ac:dyDescent="0.25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</row>
    <row r="200" spans="1:39" x14ac:dyDescent="0.25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</row>
    <row r="201" spans="1:39" x14ac:dyDescent="0.25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</row>
    <row r="202" spans="1:39" x14ac:dyDescent="0.25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</row>
    <row r="203" spans="1:39" x14ac:dyDescent="0.25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</row>
    <row r="204" spans="1:39" x14ac:dyDescent="0.25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2023-12-20T10:31:40Z</dcterms:modified>
</cp:coreProperties>
</file>